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5"/>
  </bookViews>
  <sheets>
    <sheet name="ПР № 12" sheetId="1" state="hidden" r:id="rId1"/>
    <sheet name="пр.№4." sheetId="2" r:id="rId2"/>
    <sheet name="№2." sheetId="3" r:id="rId3"/>
    <sheet name="№6." sheetId="4" r:id="rId4"/>
    <sheet name="№7." sheetId="5" r:id="rId5"/>
    <sheet name="пр №8." sheetId="6" r:id="rId6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<sst xmlns="http://schemas.openxmlformats.org/spreadsheetml/2006/main" count="1253" uniqueCount="565">
  <si>
    <t>(в рублях)</t>
  </si>
  <si>
    <t>Налог на имущество физических лиц</t>
  </si>
  <si>
    <t>МКУК "Заволжская городская библиотека"</t>
  </si>
  <si>
    <t xml:space="preserve">Сумма </t>
  </si>
  <si>
    <t>(тыс.руб.)</t>
  </si>
  <si>
    <t>НАЛОГОВЫЕ И НЕНАЛОГОВЫЕ ДОХОДЫ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</si>
  <si>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</si>
  <si>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</si>
  <si>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</si>
  <si>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</si>
  <si>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</si>
  <si>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</si>
  <si>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</si>
  <si>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</si>
  <si>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</si>
  <si>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</si>
  <si>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</si>
  <si>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</si>
  <si>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</si>
  <si>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</si>
  <si>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</si>
  <si>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</si>
  <si>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</si>
  <si>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</si>
  <si>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</si>
  <si>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</si>
  <si>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</si>
  <si>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</si>
  <si>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</si>
  <si>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</si>
  <si>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</si>
  <si>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</si>
  <si>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</si>
  <si>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</si>
  <si>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</si>
  <si>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</si>
  <si>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</si>
  <si>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</si>
  <si>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</si>
  <si>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</si>
  <si>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</si>
  <si>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</si>
  <si>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</si>
  <si>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</si>
  <si>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</si>
  <si>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</si>
  <si>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</si>
  <si>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</si>
  <si>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</si>
  <si>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</si>
  <si>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</si>
  <si>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</si>
  <si>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</si>
  <si>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</si>
  <si>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</si>
  <si>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</si>
  <si>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</si>
  <si>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</si>
  <si>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</si>
  <si>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</si>
  <si>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</si>
  <si>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</si>
  <si>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</si>
  <si>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</si>
  <si>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</si>
  <si>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</si>
  <si>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</si>
  <si>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</si>
  <si>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</si>
  <si>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</si>
  <si>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</si>
  <si>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</si>
  <si>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</si>
  <si>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</si>
  <si>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</si>
  <si>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</si>
  <si>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</si>
  <si>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</si>
  <si>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</si>
  <si>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</si>
  <si>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</si>
  <si>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</si>
  <si>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</si>
  <si>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</si>
  <si>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</si>
  <si>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</si>
  <si>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</si>
  <si>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</si>
  <si>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</si>
  <si>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</si>
  <si>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</si>
  <si>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</si>
  <si>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</si>
  <si>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</si>
  <si>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</si>
  <si>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</si>
  <si>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</si>
  <si>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</si>
  <si>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</si>
  <si>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</si>
  <si>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</si>
  <si>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</si>
  <si>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</si>
  <si>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</si>
  <si>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</si>
  <si>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</si>
  <si>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</si>
  <si>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</si>
  <si>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</si>
  <si>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</si>
  <si>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</si>
  <si>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/>
  </si>
  <si>
    <t>Дорожное хозяйство (дорожные фонды)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</si>
  <si>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</si>
  <si>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</si>
  <si>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</si>
  <si>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</si>
  <si>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</si>
  <si>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</si>
  <si>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</si>
  <si>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</si>
  <si>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</si>
  <si>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Администрация Заволжского городского поселения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</si>
  <si>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</si>
  <si>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</si>
  <si>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</si>
  <si>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</si>
  <si>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</si>
  <si>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</si>
  <si>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</si>
  <si>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</si>
  <si>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</si>
  <si>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</si>
  <si>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</si>
  <si>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</si>
  <si>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</si>
  <si>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</si>
  <si>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</si>
  <si>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</si>
  <si>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</si>
  <si>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</si>
  <si>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</si>
  <si>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</si>
  <si>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</si>
  <si>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</si>
  <si>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</si>
  <si>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</si>
  <si>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</si>
  <si>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</si>
  <si>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</si>
  <si>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</si>
  <si>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</si>
  <si>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</si>
  <si>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</si>
  <si>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</si>
  <si>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</si>
  <si>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</si>
  <si>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</si>
  <si>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</si>
  <si>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</si>
  <si>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</si>
  <si>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</si>
  <si>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</si>
  <si>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</si>
  <si>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</si>
  <si>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</si>
  <si>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</si>
  <si>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</si>
  <si>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</si>
  <si>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</si>
  <si>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</si>
  <si>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</si>
  <si>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</si>
  <si>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</si>
  <si>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</si>
  <si>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</si>
  <si>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</si>
  <si>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</si>
  <si>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</si>
  <si>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</si>
  <si>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</si>
  <si>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</si>
  <si>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</si>
  <si>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</si>
  <si>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</si>
  <si>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</si>
  <si>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</si>
  <si>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</si>
  <si>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</si>
  <si>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</si>
  <si>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</si>
  <si>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</si>
  <si>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</si>
  <si>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</si>
  <si>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</si>
  <si>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</si>
  <si>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</si>
  <si>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</si>
  <si>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</si>
  <si>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</si>
  <si>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Непрограммные                                                             направления деятельности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</si>
  <si>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</si>
  <si>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</si>
  <si>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</si>
  <si>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</si>
  <si>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</si>
  <si>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</si>
  <si>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</si>
  <si>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</si>
  <si>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>Муниципальная программа                                                                                                   «Переселение из аварийных жилых домов на территории                                       Заволжского городского поселения 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</si>
  <si>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</si>
  <si>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</si>
  <si>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</si>
  <si>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</si>
  <si>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</si>
  <si>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01 1 01 90010</t>
  </si>
  <si>
    <t>01 0 00 00000</t>
  </si>
  <si>
    <t>02 1 01 20010</t>
  </si>
  <si>
    <t>02 0 00 00000</t>
  </si>
  <si>
    <t>03 1 01 20020</t>
  </si>
  <si>
    <t>03 0 00 00000</t>
  </si>
  <si>
    <t>04 0 00 00000</t>
  </si>
  <si>
    <t>04 1 01 20030</t>
  </si>
  <si>
    <t>05 0 00 00000</t>
  </si>
  <si>
    <t>05 1 01 20040</t>
  </si>
  <si>
    <t>06 0 00 00000</t>
  </si>
  <si>
    <t>06 1 01 90020</t>
  </si>
  <si>
    <t>07 0 00 00000</t>
  </si>
  <si>
    <t>07 1 01 20050</t>
  </si>
  <si>
    <t>08 0 00 00000</t>
  </si>
  <si>
    <t>08 1 01 40010</t>
  </si>
  <si>
    <t>08 1 01 40020</t>
  </si>
  <si>
    <t>09 0 00 00000</t>
  </si>
  <si>
    <t>09 1 01 20060</t>
  </si>
  <si>
    <t>12 0 00 00000</t>
  </si>
  <si>
    <t>12 1 01 20080</t>
  </si>
  <si>
    <t>12 1 01 20090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</si>
  <si>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</si>
  <si>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</si>
  <si>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Укрепление пожарной безопасности, снижение рисков и смягчение последствий чрезвычайных ситуаций  на территории Заволжского городского поселения Ивановской области</t>
  </si>
  <si>
    <t>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</t>
  </si>
  <si>
    <t>Развитие туризма на территории Заволжского городского поселения</t>
  </si>
  <si>
    <t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</si>
  <si>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Приобретение жилья для переселения граждан из аварийных многоквартирных жилых домов расположенных в домах, признанных аварийными</t>
  </si>
  <si>
    <t>Выплата выкупной цены собственникам жилых помещений</t>
  </si>
  <si>
    <t>Содержание  и ремонт систем коммунальной инфраструктуры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</si>
  <si>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</si>
  <si>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</si>
  <si>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>13 0 00 00000</t>
  </si>
  <si>
    <t>13 1 01 20100</t>
  </si>
  <si>
    <t xml:space="preserve">Организация отдыха, оздоровления, занятости детей и подростков в летний период времени </t>
  </si>
  <si>
    <t>14 0 00 00000</t>
  </si>
  <si>
    <t>14 1 01 00030</t>
  </si>
  <si>
    <t>14 2 02 00040</t>
  </si>
  <si>
    <t>14 3 03 00050</t>
  </si>
  <si>
    <t>15 0 00 00000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</si>
  <si>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</si>
  <si>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15 1 01 90040</t>
  </si>
  <si>
    <t>16 0 00 00000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</si>
  <si>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</si>
  <si>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16 1 01 20110</t>
  </si>
  <si>
    <t>18 0 00 00000</t>
  </si>
  <si>
    <t>Обеспечение контроля качества питьевой воды</t>
  </si>
  <si>
    <t>18 1 01 90150</t>
  </si>
  <si>
    <t>20 0 00 00000</t>
  </si>
  <si>
    <t>20 1 01 20200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</si>
  <si>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</si>
  <si>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40 0 00 00000</t>
  </si>
  <si>
    <t>40 9 00 20140</t>
  </si>
  <si>
    <t>Расходы на официальный прием и (или) обслуживание представителей других организаций</t>
  </si>
  <si>
    <t>40 9 00 90050</t>
  </si>
  <si>
    <t>40 9 00 20120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</si>
  <si>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</si>
  <si>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40 9 00 00060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</si>
  <si>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</si>
  <si>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</si>
  <si>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40 9 00 20150</t>
  </si>
  <si>
    <t>Мероприятия в области жилищного хозяйства</t>
  </si>
  <si>
    <t>40 9 00 20170</t>
  </si>
  <si>
    <t xml:space="preserve">Организация мероприятий по захоронению безродных  </t>
  </si>
  <si>
    <t>40 9 00 90070</t>
  </si>
  <si>
    <t>Осуществление переданных органам самоуправления Заволжского городского поселения полномочий по организации комплектования и обеспечения сохранности библиотечных фондов поселенческих библиотек</t>
  </si>
  <si>
    <t>40 9 00 00010</t>
  </si>
  <si>
    <t>40 9 00 00020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</si>
  <si>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</si>
  <si>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</si>
  <si>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</si>
  <si>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</si>
  <si>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</si>
  <si>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Приобретение цветов, подарков к поздравлению                                                                                         «Почетных граждан города Заволжска»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</si>
  <si>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</si>
  <si>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</si>
  <si>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</si>
  <si>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«Благоустройство и озеленение Заволжского городского поселения»</t>
  </si>
  <si>
    <t>Приобретение цветов, подарков к поздравлению «Почетных граждан города Заволжска»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</si>
  <si>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</si>
  <si>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</si>
  <si>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</si>
  <si>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</si>
  <si>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 xml:space="preserve">Капитальные вложения в объекты недвижимого имущества                                                             государственной (муниципальной) собственности
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</si>
  <si>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</si>
  <si>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</si>
  <si>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Бюджетные ассигнования         2017 год</t>
  </si>
  <si>
    <t>300 01 03 01 00 13 0000 710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</si>
  <si>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</si>
  <si>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300 01 03 00 00 00 0000 000</t>
  </si>
  <si>
    <t xml:space="preserve">Бюджетные кредиты от других бюджетов бюджетной системы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</si>
  <si>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</si>
  <si>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300 01 03 01 00 13 0000 700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</si>
  <si>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</si>
  <si>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</si>
  <si>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</si>
  <si>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</si>
  <si>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Осуществление мероприятий по отлову и содержанию безнадзорных животных, обитающих на территории поселения </t>
  </si>
  <si>
    <t>Сумма (в рублях)</t>
  </si>
  <si>
    <t>Муниципальная программа «Переселение из аварийных жилых домов на территории  Заволжского городского поселения»</t>
  </si>
  <si>
    <t>УЖКХ администрации Заволжского городского поселения</t>
  </si>
  <si>
    <t xml:space="preserve">Сельское хозяйство и рыболовство </t>
  </si>
  <si>
    <t>Отлов и содержание безнадзорных животных</t>
  </si>
  <si>
    <t>40 9 00 20250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</si>
  <si>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</si>
  <si>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</si>
  <si>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</si>
  <si>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</si>
  <si>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</si>
  <si>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культуры                                                 «Заволжская городская библиотека»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</si>
  <si>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</si>
  <si>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  «Заволжский городской Дом культуры»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</si>
  <si>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</si>
  <si>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Дотации бюджетам бюджетной системы Российской Федерации</t>
  </si>
  <si>
    <t>40 9 00 90020</t>
  </si>
  <si>
    <t>Выполнение отдельных государственных полномочий в сфере исполнения судебных актов  РФ и мировых соглашений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</si>
  <si>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</si>
  <si>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поселений на поддержку мер по обеспечению сбалансированности бюджетов
</t>
  </si>
  <si>
    <t>Прочие субсидии</t>
  </si>
  <si>
    <t>Прочие субсидии бюджетам городских поселений</t>
  </si>
  <si>
    <t>повышение з/платы работникам культуры</t>
  </si>
  <si>
    <t>Субсидии бюджетам бюджетной системы Российской Федерации (межбюджетные субсидии)</t>
  </si>
  <si>
    <t>Субсидия учреждениям культуры на софинансирование расходов, связанных с поэтапным доведением заработной платы работников культуры муниципальных учреждений культуры до средней заработной платы в Ивановской области</t>
  </si>
  <si>
    <t>НАЛОГИ  НА ПРИБЫЛЬ, ДОХОДЫ</t>
  </si>
  <si>
    <t>межпоселенческая библиотека</t>
  </si>
  <si>
    <t>Бюджетные ассигнования      2018 год</t>
  </si>
  <si>
    <t>Снос аварийных домов</t>
  </si>
  <si>
    <t>08 1 01 40030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</si>
  <si>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</si>
  <si>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</si>
  <si>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40 9 00 90180</t>
  </si>
  <si>
    <t>Членские взносы в Совет муниципальных образований  Ивановской области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</si>
  <si>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</si>
  <si>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</si>
  <si>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</si>
  <si>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</si>
  <si>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</si>
  <si>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</si>
  <si>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</si>
  <si>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</si>
  <si>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</si>
  <si>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</si>
  <si>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</si>
  <si>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</si>
  <si>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</si>
  <si>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</si>
  <si>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</si>
  <si>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</si>
  <si>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</si>
  <si>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</si>
  <si>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</si>
  <si>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</si>
  <si>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</si>
  <si>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</si>
  <si>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</si>
  <si>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</si>
  <si>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</si>
  <si>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</si>
  <si>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</si>
  <si>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</si>
  <si>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</si>
  <si>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</si>
  <si>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</si>
  <si>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</si>
  <si>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</si>
  <si>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</si>
  <si>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40 9 00 90200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</si>
  <si>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</si>
  <si>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</si>
  <si>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</si>
  <si>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</si>
  <si>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</si>
  <si>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</si>
  <si>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</si>
  <si>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</si>
  <si>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</si>
  <si>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</si>
  <si>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</si>
  <si>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</si>
  <si>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14 2 02 90020</t>
  </si>
  <si>
    <t xml:space="preserve">Муниципальная программа                    "Чистая вода"                    </t>
  </si>
  <si>
    <t xml:space="preserve">Капитальные вложения в объекты недвижимого имущества   государственной (муниципальной) собственности
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</si>
  <si>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</si>
  <si>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</si>
  <si>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</si>
  <si>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</si>
  <si>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</si>
  <si>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</si>
  <si>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</si>
  <si>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</si>
  <si>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</si>
  <si>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40 9 00 90270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</si>
  <si>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</si>
  <si>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</si>
  <si>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</si>
  <si>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</si>
  <si>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</si>
  <si>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</si>
  <si>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</si>
  <si>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</si>
  <si>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</si>
  <si>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</si>
  <si>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</si>
  <si>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2 02 15002 13 0000 150</t>
  </si>
  <si>
    <t xml:space="preserve"> 2 02 15002 00 0000 150</t>
  </si>
  <si>
    <t xml:space="preserve"> 2 02 15001 13 0000 150</t>
  </si>
  <si>
    <t xml:space="preserve"> 2 02 15001 00 0000 150</t>
  </si>
  <si>
    <t xml:space="preserve"> 2 02 29999 13 0000 150</t>
  </si>
  <si>
    <t xml:space="preserve"> 2 02 29999 00 0000 150</t>
  </si>
  <si>
    <t xml:space="preserve"> 2 02 40014 00 0000 150</t>
  </si>
  <si>
    <t xml:space="preserve"> 2 02 40014 13 0000 150</t>
  </si>
  <si>
    <t>2 08 05000 13 0000 150</t>
  </si>
  <si>
    <t>23 0 00 00000</t>
  </si>
  <si>
    <t>наказы избирателей</t>
  </si>
  <si>
    <t>40 9 00 90240</t>
  </si>
  <si>
    <t>Расходы по содержанию муниципального имущества (нежилых помещений),находящихся варенде (безвозмездном пользовании)</t>
  </si>
  <si>
    <t>1410180340</t>
  </si>
  <si>
    <t>Софинансирование расходов,связанных с поэтапным доведением заработной платы работников культуры муниципальных учреждений культуры  до средней заработной платы в Ивановской области</t>
  </si>
  <si>
    <t>14101S0340</t>
  </si>
  <si>
    <t>Укрепление материально-технической базы МКУК "ЗГХКМ", софинансируемое за счет субсидии из областного бюджета Ивановской области</t>
  </si>
  <si>
    <t>14101S1980</t>
  </si>
  <si>
    <t>1420180340</t>
  </si>
  <si>
    <t>14201S0340</t>
  </si>
  <si>
    <t>1430380340</t>
  </si>
  <si>
    <t>14303S0340</t>
  </si>
  <si>
    <t>2 02 20216 13 0000 150</t>
  </si>
  <si>
    <t>Расходы по содержанию муниципального имущества (нежилых помещений), находящихся варенде (безвозмездном пользовании)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</si>
  <si>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</si>
  <si>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</si>
  <si>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2 02 20216 00 0000 150</t>
  </si>
  <si>
    <t>05101S0510</t>
  </si>
  <si>
    <t>Ремонт автомобильных дорог общего пользования местного значения, софинансируемых за счет субсидии из дорожного фонда Ивановской области</t>
  </si>
  <si>
    <t>Предоставление социальных выплат молодым семьям Заволжского городского поселения на приобретение (строительство) жилого помещения в рамках муниципальной программы "Обеспечение жильем молодых семей Заволжского городского поселения"</t>
  </si>
  <si>
    <t>21 1 01 L4970</t>
  </si>
  <si>
    <t xml:space="preserve"> 1 16 10123 01 0000 140</t>
  </si>
  <si>
    <t xml:space="preserve"> 1 16 10120 00 0000 140</t>
  </si>
  <si>
    <t>Доходы от денежных взысканий (штрафов),  поступающие в счет погашения задолженности,образовавшейся до 01.01.20 года,подлежащие зачислению в бюджеты бюджетной системы РФ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</si>
  <si>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01.01.20 года,подлежащие зачислению в бюджет муниципального образования по нормативам, действовавшим в 2019 году</t>
  </si>
  <si>
    <t xml:space="preserve"> 1 17 00000 00 0000 000</t>
  </si>
  <si>
    <t>ПРОЧИЕ НЕНАЛОГОВЫЕ  ДОХОДЫ</t>
  </si>
  <si>
    <t>на строительство дюкера</t>
  </si>
  <si>
    <t xml:space="preserve">Источники внутреннего финансирования дефицита  бюджета                                             Заволжского городского поселения 
на 2022 год и плановый период 2023 и 2024 годов                                                     </t>
  </si>
  <si>
    <t>1 17 15030 13 0000 150</t>
  </si>
  <si>
    <t>Инициативные платежи, зачисляемые в бюджеты городских поселений</t>
  </si>
  <si>
    <t>средства обл.бюджета</t>
  </si>
  <si>
    <t>средства местного бюджета</t>
  </si>
  <si>
    <t>Муниципальная программа "Переселение граждан из аварийного жилищного фонда на территории Заволжского городского поселения"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</si>
  <si>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</si>
  <si>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251F367483</t>
  </si>
  <si>
    <t xml:space="preserve">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</si>
  <si>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251F367484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</si>
  <si>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</si>
  <si>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</si>
  <si>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</si>
  <si>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</si>
  <si>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</si>
  <si>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</si>
  <si>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</si>
  <si>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</si>
  <si>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среды"</t>
  </si>
  <si>
    <t xml:space="preserve">Капитальные вложения в объекты недвижимого имущества                                                   государственной (муниципальной) собственности
</t>
  </si>
  <si>
    <t xml:space="preserve">Капитальные вложения в объекты недвижимого имущества    государственной (муниципальной) собственности
</t>
  </si>
  <si>
    <t>221F254240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</si>
  <si>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</si>
  <si>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231F552431</t>
  </si>
  <si>
    <t>Строительство и реконструкция (модернизация) объектов капитального стротельства питьевого водоснабжения (Строительство, реконструкция (модернизация) объектов капитального стротельства питьевого водоснабжения)</t>
  </si>
  <si>
    <t>0310</t>
  </si>
  <si>
    <t>1 17 15000 00 0000 150</t>
  </si>
  <si>
    <t xml:space="preserve"> Инициативные платежи</t>
  </si>
  <si>
    <t>детский городок                                         "Сквозь волшебное кольцо"    ул.Строителей  д.№ 4,6</t>
  </si>
  <si>
    <t>-софинансирование за счет средств граждан</t>
  </si>
  <si>
    <t>площадка для ветеранов релакс-сити "Вдохновение"                                                                         ул.Мира дом № 14, 16</t>
  </si>
  <si>
    <t>-софинансирование за счет внебюдж.источ.</t>
  </si>
  <si>
    <t>местные инициативы мира 14-16</t>
  </si>
  <si>
    <t>местные инициативы строителей 4-6</t>
  </si>
  <si>
    <t xml:space="preserve">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</si>
  <si>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</si>
  <si>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2 02 25299 13 0000 150</t>
  </si>
  <si>
    <t xml:space="preserve"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</si>
  <si>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</si>
  <si>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2610190310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</si>
  <si>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</si>
  <si>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28101L2990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</si>
  <si>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</t>
  </si>
  <si>
    <t>221F2S5100</t>
  </si>
  <si>
    <t>детский городок "Сквозь волшебное кольцо"    ул.Строителей  д.№ 4,6</t>
  </si>
  <si>
    <t>софинансирование областного бюджета</t>
  </si>
  <si>
    <t>софинансирование местного бюджета</t>
  </si>
  <si>
    <t>-софинансирование за счет внебюджетных источников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</si>
  <si>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 водоотведению</t>
  </si>
  <si>
    <t>Обеспечение мероприятий по переселению граждан из аварийного жилищного фонда                              за счет средств городского бюджета</t>
  </si>
  <si>
    <t xml:space="preserve">25 1 F3 6748S </t>
  </si>
  <si>
    <t xml:space="preserve">Капитальные вложения в объекты недвижимого имущества  государственной (муниципальной) собственности
</t>
  </si>
  <si>
    <t>Капитальные вложения в объекты недвижимого имущества  государственной (муниципальной) собственности</t>
  </si>
  <si>
    <t xml:space="preserve"> 2 02 20000 00 0000 150</t>
  </si>
  <si>
    <t xml:space="preserve"> 2 02 25519 13 0000 150</t>
  </si>
  <si>
    <t>Субсидии бюджетам городских поселений на поддержку отрасли культуры</t>
  </si>
  <si>
    <t xml:space="preserve"> Субсидии бюджетам на поддержку отрасли культуры</t>
  </si>
  <si>
    <t xml:space="preserve"> 2 02 25519 00 0000 150</t>
  </si>
  <si>
    <t xml:space="preserve"> 2 02 40000 00 0000 150</t>
  </si>
  <si>
    <t>Развитие субъектов малого и среднего предпринимательства в Заволжском городском поселении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</si>
  <si>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</si>
  <si>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Муниципальная программа                                                                                                                                                                 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</si>
  <si>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Муниципальная программа                                                                                                                                                                   "Формирование современной городской среды в городе Заволжске"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</si>
  <si>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(муниципальных проектов)</t>
  </si>
  <si>
    <t>Субсидии юридическим лицам в целях финансового обеспечения (возмещения) затрат в связи с выполнением работ,оказанием услуг по водоснабжению,водоотведению</t>
  </si>
  <si>
    <t>Строительный контроль по работам связанным с реализацией программы «Формирование современной городской среды»</t>
  </si>
  <si>
    <t>22 1 01 90170</t>
  </si>
  <si>
    <t xml:space="preserve"> 14202L5191</t>
  </si>
  <si>
    <t>14202L5191</t>
  </si>
  <si>
    <t xml:space="preserve">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</si>
  <si>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</si>
  <si>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</si>
  <si>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</si>
  <si>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</si>
  <si>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</si>
  <si>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Проведение проверки сметной стоимости (расчетов) документации</t>
  </si>
  <si>
    <t>средства федер.бюджета</t>
  </si>
  <si>
    <t>Доходы  бюджета
по кодам классификации доходов бюджетов
 на 2022 год и плановый период 2023 и 2024 годов</t>
  </si>
  <si>
    <r>
      <rPr>
        <b/>
        <sz val="14"/>
        <rFont val="Times New Roman"/>
        <family val="1"/>
      </rPr>
      <t>Расходы  бюджета                                                                                                                                                  Заволжского городского поселения 
на 2022 год и плановый период 2023 и  2024 годов</t>
    </r>
    <r>
      <rPr>
        <b/>
        <sz val="12"/>
        <rFont val="Times New Roman"/>
        <family val="1"/>
      </rPr>
      <t xml:space="preserve">                                                                                    </t>
    </r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</si>
  <si>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на  2022  год и плановый период 2023 и 2024 годов                                                              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</si>
  <si>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</t>
  </si>
  <si>
    <t>изменения (+,-)</t>
  </si>
  <si>
    <t>План с учетом изменений</t>
  </si>
  <si>
    <t>модернизация коммунального хозяйства</t>
  </si>
  <si>
    <t>укрепление МТБ музея</t>
  </si>
  <si>
    <t>27101S6800</t>
  </si>
  <si>
    <t>Реализация мероприятий по модернизации объектов коммунальной инфраструктуры</t>
  </si>
  <si>
    <t>Разработка материалов оценки воздействия на окружающую среду "Благоустройство общественных территорий г. Заволжска "Астрономия рядом. За Волгой" (благоустройство "под ключ" на принципах жизненного цикла)"</t>
  </si>
  <si>
    <t>Снос аварийных домов                                                    (ул.Спортивная дом 11, ул.Горького дом 7)</t>
  </si>
  <si>
    <t>ФИЗИЧЕСКАЯ   КУЛЬТУРА                   И СПОРТ</t>
  </si>
  <si>
    <t>Строительный контроль по работам связанным с реализацией программы "Формирование современной городской среды"</t>
  </si>
  <si>
    <t>План                 2022 г.</t>
  </si>
  <si>
    <t>План             2022 г.</t>
  </si>
  <si>
    <t>План                                   2022 г.</t>
  </si>
  <si>
    <t>План                               2022 г.</t>
  </si>
  <si>
    <t>План            2022 г.</t>
  </si>
  <si>
    <t>221F25424F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</si>
  <si>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РФ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</si>
  <si>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</si>
  <si>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</si>
  <si>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</si>
  <si>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Муниципальная программа                                                                                                                                                                   "Модернизация, реконструкция и капитальный ремонт систем коммунальной инфраструктуры  Заволжского городского поселения"</t>
  </si>
  <si>
    <t xml:space="preserve"> 1 11 05025 13 0000 120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</si>
  <si>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27.09.2022 г. № 28 )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</si>
  <si>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4
к  решению Совета 
Заволжского городского поселения
от  21.12.21 г. № 45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27.09.2022 г. № 28 )                                                                  </t>
  </si>
  <si>
    <t xml:space="preserve">Приложение № 6
к  решению Совета 
Заволжского городского поселения
от  21.12.21 г. № 45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27.09.2022 г. № 28 )                                                                                          
                                                                                                                             </t>
  </si>
  <si>
    <t xml:space="preserve">Приложение № 7
к  решению Совета 
Заволжского городского поселения
от  21.12.21 г. № 45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27.09.2022 г. № 28)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</si>
  <si>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8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21.12.21 г. № 45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27.09.2022 г. № 28)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</si>
</sst>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07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0" borderId="1">
      <alignment horizontal="left" wrapText="1" indent="2"/>
      <protection/>
    </xf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5" fillId="25" borderId="2" applyNumberFormat="0" applyAlignment="0" applyProtection="0"/>
    <xf numFmtId="0" fontId="76" fillId="26" borderId="3" applyNumberFormat="0" applyAlignment="0" applyProtection="0"/>
    <xf numFmtId="0" fontId="77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27" borderId="8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>
      <alignment/>
      <protection/>
    </xf>
    <xf numFmtId="0" fontId="85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8" fillId="0" borderId="10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5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 wrapText="1"/>
      <protection/>
    </xf>
    <xf numFmtId="49" fontId="5" fillId="0" borderId="14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/>
      <protection/>
    </xf>
    <xf numFmtId="3" fontId="5" fillId="0" borderId="0" xfId="57" applyNumberFormat="1" applyFont="1">
      <alignment/>
      <protection/>
    </xf>
    <xf numFmtId="49" fontId="6" fillId="0" borderId="0" xfId="57" applyNumberFormat="1" applyFont="1" applyFill="1">
      <alignment/>
      <protection/>
    </xf>
    <xf numFmtId="173" fontId="5" fillId="0" borderId="11" xfId="57" applyNumberFormat="1" applyFont="1" applyFill="1" applyBorder="1" applyAlignment="1">
      <alignment horizontal="center"/>
      <protection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173" fontId="6" fillId="0" borderId="11" xfId="57" applyNumberFormat="1" applyFont="1" applyFill="1" applyBorder="1" applyAlignment="1">
      <alignment horizontal="center" vertical="center"/>
      <protection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32" borderId="0" xfId="0" applyFont="1" applyFill="1" applyAlignment="1">
      <alignment readingOrder="1"/>
    </xf>
    <xf numFmtId="0" fontId="14" fillId="32" borderId="14" xfId="0" applyFont="1" applyFill="1" applyBorder="1" applyAlignment="1">
      <alignment/>
    </xf>
    <xf numFmtId="0" fontId="14" fillId="32" borderId="14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1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2" fillId="32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vertical="center" shrinkToFit="1"/>
    </xf>
    <xf numFmtId="0" fontId="14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170" fontId="17" fillId="0" borderId="0" xfId="44" applyFont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1" fontId="14" fillId="0" borderId="0" xfId="66" applyFont="1" applyFill="1" applyAlignment="1">
      <alignment horizontal="center"/>
    </xf>
    <xf numFmtId="171" fontId="14" fillId="0" borderId="0" xfId="66" applyFont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4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0" borderId="11" xfId="0" applyFont="1" applyFill="1" applyBorder="1" applyAlignment="1">
      <alignment vertical="center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right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0" borderId="11" xfId="43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1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67" applyNumberFormat="1" applyFont="1" applyFill="1" applyBorder="1" applyAlignment="1">
      <alignment horizontal="center" vertical="center" wrapText="1"/>
    </xf>
    <xf numFmtId="171" fontId="6" fillId="0" borderId="11" xfId="66" applyNumberFormat="1" applyFont="1" applyFill="1" applyBorder="1" applyAlignment="1">
      <alignment horizontal="center" vertical="center" shrinkToFit="1"/>
    </xf>
    <xf numFmtId="171" fontId="9" fillId="0" borderId="11" xfId="66" applyNumberFormat="1" applyFont="1" applyFill="1" applyBorder="1" applyAlignment="1">
      <alignment horizontal="center" vertical="distributed" shrinkToFit="1"/>
    </xf>
    <xf numFmtId="49" fontId="9" fillId="0" borderId="11" xfId="66" applyNumberFormat="1" applyFont="1" applyFill="1" applyBorder="1" applyAlignment="1">
      <alignment horizontal="center" vertical="center"/>
    </xf>
    <xf numFmtId="49" fontId="9" fillId="0" borderId="11" xfId="66" applyNumberFormat="1" applyFont="1" applyFill="1" applyBorder="1" applyAlignment="1">
      <alignment horizontal="center" vertical="distributed"/>
    </xf>
    <xf numFmtId="49" fontId="9" fillId="0" borderId="11" xfId="0" applyNumberFormat="1" applyFont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 wrapText="1"/>
    </xf>
    <xf numFmtId="0" fontId="25" fillId="0" borderId="11" xfId="2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4" fillId="32" borderId="11" xfId="0" applyFont="1" applyFill="1" applyBorder="1" applyAlignment="1">
      <alignment horizontal="center" vertical="center" shrinkToFit="1"/>
    </xf>
    <xf numFmtId="0" fontId="24" fillId="32" borderId="11" xfId="0" applyFont="1" applyFill="1" applyBorder="1" applyAlignment="1">
      <alignment horizontal="center" vertical="center" shrinkToFit="1"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center" wrapText="1"/>
    </xf>
    <xf numFmtId="0" fontId="13" fillId="34" borderId="11" xfId="21" applyFont="1" applyFill="1" applyBorder="1" applyAlignment="1">
      <alignment horizontal="center" vertical="top" wrapText="1"/>
    </xf>
    <xf numFmtId="0" fontId="24" fillId="34" borderId="11" xfId="44" applyNumberFormat="1" applyFont="1" applyFill="1" applyBorder="1" applyAlignment="1">
      <alignment horizontal="center" vertical="top" wrapText="1"/>
    </xf>
    <xf numFmtId="0" fontId="22" fillId="34" borderId="11" xfId="21" applyFont="1" applyFill="1" applyBorder="1" applyAlignment="1">
      <alignment horizontal="center" vertical="top" wrapText="1"/>
    </xf>
    <xf numFmtId="0" fontId="24" fillId="34" borderId="11" xfId="21" applyFont="1" applyFill="1" applyBorder="1" applyAlignment="1">
      <alignment horizontal="center" vertical="center" wrapText="1"/>
    </xf>
    <xf numFmtId="0" fontId="24" fillId="34" borderId="11" xfId="21" applyFont="1" applyFill="1" applyBorder="1" applyAlignment="1">
      <alignment horizontal="center" vertical="distributed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9" fillId="35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vertical="center" shrinkToFi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20" fillId="0" borderId="11" xfId="44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top" wrapText="1"/>
    </xf>
    <xf numFmtId="0" fontId="20" fillId="36" borderId="11" xfId="21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49" fontId="27" fillId="0" borderId="15" xfId="58" applyNumberFormat="1" applyFont="1" applyFill="1" applyBorder="1" applyAlignment="1">
      <alignment horizontal="center" vertical="center"/>
      <protection/>
    </xf>
    <xf numFmtId="49" fontId="27" fillId="0" borderId="16" xfId="58" applyNumberFormat="1" applyFont="1" applyFill="1" applyBorder="1" applyAlignment="1">
      <alignment horizontal="center" vertical="center"/>
      <protection/>
    </xf>
    <xf numFmtId="0" fontId="24" fillId="34" borderId="11" xfId="21" applyFont="1" applyFill="1" applyBorder="1" applyAlignment="1">
      <alignment horizontal="center" vertical="top" wrapText="1"/>
    </xf>
    <xf numFmtId="49" fontId="27" fillId="36" borderId="17" xfId="58" applyNumberFormat="1" applyFont="1" applyFill="1" applyBorder="1" applyAlignment="1">
      <alignment horizontal="center" vertical="center"/>
      <protection/>
    </xf>
    <xf numFmtId="0" fontId="91" fillId="0" borderId="0" xfId="0" applyFont="1" applyFill="1" applyAlignment="1">
      <alignment vertical="top" wrapText="1"/>
    </xf>
    <xf numFmtId="0" fontId="92" fillId="0" borderId="0" xfId="0" applyFont="1" applyFill="1" applyAlignment="1">
      <alignment vertical="top" wrapText="1"/>
    </xf>
    <xf numFmtId="0" fontId="91" fillId="0" borderId="11" xfId="67" applyNumberFormat="1" applyFont="1" applyFill="1" applyBorder="1" applyAlignment="1">
      <alignment horizontal="center" vertical="center" wrapText="1"/>
    </xf>
    <xf numFmtId="0" fontId="93" fillId="0" borderId="11" xfId="67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1" fillId="0" borderId="11" xfId="67" applyNumberFormat="1" applyFont="1" applyFill="1" applyBorder="1" applyAlignment="1">
      <alignment horizontal="center" vertical="top" wrapText="1"/>
    </xf>
    <xf numFmtId="0" fontId="94" fillId="0" borderId="0" xfId="0" applyFont="1" applyFill="1" applyAlignment="1">
      <alignment vertical="top" wrapText="1"/>
    </xf>
    <xf numFmtId="0" fontId="93" fillId="0" borderId="11" xfId="67" applyNumberFormat="1" applyFont="1" applyFill="1" applyBorder="1" applyAlignment="1">
      <alignment horizontal="center" vertical="top" wrapText="1"/>
    </xf>
    <xf numFmtId="0" fontId="94" fillId="0" borderId="0" xfId="0" applyFont="1" applyFill="1" applyAlignment="1">
      <alignment vertical="center" wrapText="1"/>
    </xf>
    <xf numFmtId="0" fontId="94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vertical="top" wrapText="1"/>
    </xf>
    <xf numFmtId="0" fontId="95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92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top" wrapText="1"/>
    </xf>
    <xf numFmtId="0" fontId="96" fillId="36" borderId="11" xfId="67" applyNumberFormat="1" applyFont="1" applyFill="1" applyBorder="1" applyAlignment="1">
      <alignment horizontal="center" vertical="center" wrapText="1"/>
    </xf>
    <xf numFmtId="0" fontId="92" fillId="36" borderId="0" xfId="0" applyFont="1" applyFill="1" applyAlignment="1">
      <alignment vertical="top" wrapText="1"/>
    </xf>
    <xf numFmtId="0" fontId="7" fillId="36" borderId="11" xfId="20" applyFont="1" applyFill="1" applyBorder="1" applyAlignment="1">
      <alignment horizontal="center" vertical="center" wrapText="1"/>
    </xf>
    <xf numFmtId="0" fontId="7" fillId="36" borderId="11" xfId="6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6" borderId="11" xfId="67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67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67" applyNumberFormat="1" applyFont="1" applyFill="1" applyBorder="1" applyAlignment="1">
      <alignment horizontal="center" vertical="center" wrapText="1"/>
    </xf>
    <xf numFmtId="0" fontId="11" fillId="36" borderId="18" xfId="67" applyNumberFormat="1" applyFont="1" applyFill="1" applyBorder="1" applyAlignment="1">
      <alignment horizontal="center" vertical="center" wrapText="1"/>
    </xf>
    <xf numFmtId="0" fontId="11" fillId="34" borderId="19" xfId="67" applyNumberFormat="1" applyFont="1" applyFill="1" applyBorder="1" applyAlignment="1">
      <alignment horizontal="center" vertical="center" wrapText="1"/>
    </xf>
    <xf numFmtId="0" fontId="11" fillId="0" borderId="19" xfId="67" applyNumberFormat="1" applyFont="1" applyFill="1" applyBorder="1" applyAlignment="1">
      <alignment horizontal="center" vertical="center" wrapText="1"/>
    </xf>
    <xf numFmtId="0" fontId="11" fillId="0" borderId="20" xfId="67" applyNumberFormat="1" applyFont="1" applyFill="1" applyBorder="1" applyAlignment="1">
      <alignment horizontal="center" vertical="center" wrapText="1"/>
    </xf>
    <xf numFmtId="0" fontId="11" fillId="0" borderId="15" xfId="67" applyNumberFormat="1" applyFont="1" applyFill="1" applyBorder="1" applyAlignment="1">
      <alignment horizontal="center" vertical="center" wrapText="1"/>
    </xf>
    <xf numFmtId="0" fontId="11" fillId="34" borderId="0" xfId="67" applyNumberFormat="1" applyFont="1" applyFill="1" applyBorder="1" applyAlignment="1">
      <alignment horizontal="center" vertical="center" wrapText="1"/>
    </xf>
    <xf numFmtId="0" fontId="11" fillId="0" borderId="16" xfId="67" applyNumberFormat="1" applyFont="1" applyFill="1" applyBorder="1" applyAlignment="1">
      <alignment horizontal="center" vertical="center" wrapText="1"/>
    </xf>
    <xf numFmtId="0" fontId="11" fillId="0" borderId="21" xfId="67" applyNumberFormat="1" applyFont="1" applyFill="1" applyBorder="1" applyAlignment="1">
      <alignment horizontal="center" vertical="center" wrapText="1"/>
    </xf>
    <xf numFmtId="0" fontId="11" fillId="34" borderId="15" xfId="6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6" fillId="37" borderId="11" xfId="44" applyNumberFormat="1" applyFont="1" applyFill="1" applyBorder="1" applyAlignment="1">
      <alignment horizontal="center" vertical="center" wrapText="1"/>
    </xf>
    <xf numFmtId="0" fontId="6" fillId="37" borderId="11" xfId="45" applyNumberFormat="1" applyFont="1" applyFill="1" applyBorder="1" applyAlignment="1">
      <alignment horizontal="center" vertical="center" wrapText="1"/>
    </xf>
    <xf numFmtId="0" fontId="6" fillId="37" borderId="11" xfId="67" applyNumberFormat="1" applyFont="1" applyFill="1" applyBorder="1" applyAlignment="1">
      <alignment horizontal="center" vertical="center" wrapText="1"/>
    </xf>
    <xf numFmtId="0" fontId="96" fillId="37" borderId="11" xfId="67" applyNumberFormat="1" applyFont="1" applyFill="1" applyBorder="1" applyAlignment="1">
      <alignment horizontal="center" vertical="center" wrapText="1"/>
    </xf>
    <xf numFmtId="0" fontId="6" fillId="37" borderId="11" xfId="44" applyNumberFormat="1" applyFont="1" applyFill="1" applyBorder="1" applyAlignment="1">
      <alignment horizontal="center" vertical="top" wrapText="1"/>
    </xf>
    <xf numFmtId="0" fontId="96" fillId="37" borderId="11" xfId="67" applyNumberFormat="1" applyFont="1" applyFill="1" applyBorder="1" applyAlignment="1">
      <alignment horizontal="center" vertical="top" wrapText="1"/>
    </xf>
    <xf numFmtId="0" fontId="5" fillId="37" borderId="11" xfId="67" applyNumberFormat="1" applyFont="1" applyFill="1" applyBorder="1" applyAlignment="1">
      <alignment horizontal="center" vertical="center" wrapText="1"/>
    </xf>
    <xf numFmtId="0" fontId="93" fillId="37" borderId="11" xfId="67" applyNumberFormat="1" applyFont="1" applyFill="1" applyBorder="1" applyAlignment="1">
      <alignment horizontal="center" vertical="center" wrapText="1"/>
    </xf>
    <xf numFmtId="0" fontId="6" fillId="37" borderId="11" xfId="20" applyFont="1" applyFill="1" applyBorder="1" applyAlignment="1">
      <alignment horizontal="center" vertical="center" wrapText="1"/>
    </xf>
    <xf numFmtId="0" fontId="91" fillId="38" borderId="11" xfId="67" applyNumberFormat="1" applyFont="1" applyFill="1" applyBorder="1" applyAlignment="1">
      <alignment horizontal="center" vertical="center" wrapText="1"/>
    </xf>
    <xf numFmtId="0" fontId="96" fillId="38" borderId="11" xfId="67" applyNumberFormat="1" applyFont="1" applyFill="1" applyBorder="1" applyAlignment="1">
      <alignment horizontal="center" vertical="center" wrapText="1"/>
    </xf>
    <xf numFmtId="2" fontId="9" fillId="39" borderId="11" xfId="67" applyNumberFormat="1" applyFont="1" applyFill="1" applyBorder="1" applyAlignment="1">
      <alignment horizontal="center" vertical="center" wrapText="1"/>
    </xf>
    <xf numFmtId="2" fontId="9" fillId="39" borderId="11" xfId="45" applyNumberFormat="1" applyFont="1" applyFill="1" applyBorder="1" applyAlignment="1">
      <alignment horizontal="center" vertical="center" wrapText="1"/>
    </xf>
    <xf numFmtId="173" fontId="6" fillId="37" borderId="11" xfId="67" applyNumberFormat="1" applyFont="1" applyFill="1" applyBorder="1" applyAlignment="1">
      <alignment horizontal="center" vertical="center" wrapText="1"/>
    </xf>
    <xf numFmtId="49" fontId="6" fillId="37" borderId="11" xfId="20" applyNumberFormat="1" applyFont="1" applyFill="1" applyBorder="1" applyAlignment="1">
      <alignment horizontal="center" vertical="center" wrapText="1"/>
    </xf>
    <xf numFmtId="0" fontId="96" fillId="37" borderId="11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49" fontId="8" fillId="0" borderId="11" xfId="66" applyNumberFormat="1" applyFont="1" applyFill="1" applyBorder="1" applyAlignment="1">
      <alignment horizontal="center" vertical="distributed"/>
    </xf>
    <xf numFmtId="49" fontId="8" fillId="0" borderId="11" xfId="66" applyNumberFormat="1" applyFont="1" applyFill="1" applyBorder="1" applyAlignment="1">
      <alignment horizontal="center" vertical="center" shrinkToFit="1"/>
    </xf>
    <xf numFmtId="0" fontId="25" fillId="32" borderId="11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67" applyNumberFormat="1" applyFont="1" applyFill="1" applyBorder="1" applyAlignment="1">
      <alignment horizontal="center" vertical="center" wrapText="1"/>
    </xf>
    <xf numFmtId="0" fontId="93" fillId="13" borderId="11" xfId="67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9" borderId="11" xfId="0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31" fillId="0" borderId="11" xfId="21" applyFont="1" applyFill="1" applyBorder="1" applyAlignment="1">
      <alignment horizontal="left" vertical="distributed" wrapText="1"/>
    </xf>
    <xf numFmtId="0" fontId="7" fillId="36" borderId="11" xfId="44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95" fillId="36" borderId="0" xfId="0" applyFont="1" applyFill="1" applyAlignment="1">
      <alignment horizontal="center" vertical="center" wrapText="1"/>
    </xf>
    <xf numFmtId="0" fontId="6" fillId="38" borderId="11" xfId="67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center" wrapText="1"/>
    </xf>
    <xf numFmtId="2" fontId="23" fillId="38" borderId="11" xfId="67" applyNumberFormat="1" applyFont="1" applyFill="1" applyBorder="1" applyAlignment="1">
      <alignment horizontal="center" vertical="center" wrapText="1"/>
    </xf>
    <xf numFmtId="2" fontId="23" fillId="38" borderId="11" xfId="0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top" wrapText="1"/>
    </xf>
    <xf numFmtId="0" fontId="98" fillId="38" borderId="11" xfId="67" applyNumberFormat="1" applyFont="1" applyFill="1" applyBorder="1" applyAlignment="1">
      <alignment horizontal="center" vertical="top" wrapText="1"/>
    </xf>
    <xf numFmtId="0" fontId="8" fillId="38" borderId="11" xfId="67" applyNumberFormat="1" applyFont="1" applyFill="1" applyBorder="1" applyAlignment="1">
      <alignment horizontal="center" vertical="center" wrapText="1"/>
    </xf>
    <xf numFmtId="49" fontId="8" fillId="38" borderId="11" xfId="20" applyNumberFormat="1" applyFont="1" applyFill="1" applyBorder="1" applyAlignment="1">
      <alignment horizontal="center" vertical="center" wrapText="1"/>
    </xf>
    <xf numFmtId="0" fontId="8" fillId="38" borderId="11" xfId="44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top" wrapText="1"/>
    </xf>
    <xf numFmtId="0" fontId="8" fillId="38" borderId="11" xfId="45" applyNumberFormat="1" applyFont="1" applyFill="1" applyBorder="1" applyAlignment="1">
      <alignment horizontal="center" vertical="center" wrapText="1"/>
    </xf>
    <xf numFmtId="0" fontId="8" fillId="38" borderId="11" xfId="67" applyNumberFormat="1" applyFont="1" applyFill="1" applyBorder="1" applyAlignment="1">
      <alignment horizontal="center" vertical="top" wrapText="1"/>
    </xf>
    <xf numFmtId="49" fontId="7" fillId="36" borderId="11" xfId="20" applyNumberFormat="1" applyFont="1" applyFill="1" applyBorder="1" applyAlignment="1">
      <alignment horizontal="center" vertical="center" wrapText="1"/>
    </xf>
    <xf numFmtId="0" fontId="96" fillId="38" borderId="11" xfId="67" applyNumberFormat="1" applyFont="1" applyFill="1" applyBorder="1" applyAlignment="1">
      <alignment horizontal="center" vertical="top" wrapText="1"/>
    </xf>
    <xf numFmtId="2" fontId="9" fillId="36" borderId="11" xfId="67" applyNumberFormat="1" applyFont="1" applyFill="1" applyBorder="1" applyAlignment="1">
      <alignment horizontal="left" vertical="center" wrapText="1"/>
    </xf>
    <xf numFmtId="2" fontId="9" fillId="36" borderId="11" xfId="0" applyNumberFormat="1" applyFont="1" applyFill="1" applyBorder="1" applyAlignment="1">
      <alignment horizontal="left" vertical="center" wrapText="1"/>
    </xf>
    <xf numFmtId="2" fontId="23" fillId="37" borderId="11" xfId="67" applyNumberFormat="1" applyFont="1" applyFill="1" applyBorder="1" applyAlignment="1">
      <alignment horizontal="center" vertical="center" wrapText="1"/>
    </xf>
    <xf numFmtId="2" fontId="23" fillId="37" borderId="11" xfId="0" applyNumberFormat="1" applyFont="1" applyFill="1" applyBorder="1" applyAlignment="1">
      <alignment horizontal="center" vertical="center" wrapText="1"/>
    </xf>
    <xf numFmtId="2" fontId="23" fillId="36" borderId="11" xfId="67" applyNumberFormat="1" applyFont="1" applyFill="1" applyBorder="1" applyAlignment="1">
      <alignment horizontal="center" vertical="center" wrapText="1"/>
    </xf>
    <xf numFmtId="0" fontId="7" fillId="39" borderId="11" xfId="67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shrinkToFit="1"/>
    </xf>
    <xf numFmtId="0" fontId="99" fillId="0" borderId="11" xfId="0" applyFont="1" applyBorder="1" applyAlignment="1">
      <alignment horizontal="left" vertical="center" wrapText="1"/>
    </xf>
    <xf numFmtId="0" fontId="11" fillId="39" borderId="11" xfId="67" applyNumberFormat="1" applyFont="1" applyFill="1" applyBorder="1" applyAlignment="1">
      <alignment horizontal="center" vertical="center" wrapText="1"/>
    </xf>
    <xf numFmtId="0" fontId="23" fillId="13" borderId="11" xfId="45" applyNumberFormat="1" applyFont="1" applyFill="1" applyBorder="1" applyAlignment="1">
      <alignment horizontal="center" vertical="center" wrapText="1"/>
    </xf>
    <xf numFmtId="0" fontId="23" fillId="37" borderId="11" xfId="45" applyNumberFormat="1" applyFont="1" applyFill="1" applyBorder="1" applyAlignment="1">
      <alignment horizontal="center" vertical="center" wrapText="1"/>
    </xf>
    <xf numFmtId="0" fontId="100" fillId="37" borderId="11" xfId="67" applyNumberFormat="1" applyFont="1" applyFill="1" applyBorder="1" applyAlignment="1">
      <alignment horizontal="center" vertical="center" wrapText="1"/>
    </xf>
    <xf numFmtId="0" fontId="23" fillId="38" borderId="11" xfId="20" applyFont="1" applyFill="1" applyBorder="1" applyAlignment="1">
      <alignment horizontal="center" vertical="center" wrapText="1"/>
    </xf>
    <xf numFmtId="0" fontId="100" fillId="38" borderId="11" xfId="67" applyNumberFormat="1" applyFont="1" applyFill="1" applyBorder="1" applyAlignment="1">
      <alignment horizontal="center" vertical="center" wrapText="1"/>
    </xf>
    <xf numFmtId="0" fontId="9" fillId="36" borderId="11" xfId="20" applyFont="1" applyFill="1" applyBorder="1" applyAlignment="1">
      <alignment horizontal="center" vertical="center" wrapText="1"/>
    </xf>
    <xf numFmtId="0" fontId="9" fillId="36" borderId="11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23" fillId="38" borderId="11" xfId="45" applyNumberFormat="1" applyFont="1" applyFill="1" applyBorder="1" applyAlignment="1">
      <alignment horizontal="center" vertical="center" wrapText="1"/>
    </xf>
    <xf numFmtId="0" fontId="23" fillId="38" borderId="11" xfId="67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100" fillId="38" borderId="11" xfId="67" applyNumberFormat="1" applyFont="1" applyFill="1" applyBorder="1" applyAlignment="1">
      <alignment horizontal="center" vertical="top" wrapText="1"/>
    </xf>
    <xf numFmtId="0" fontId="23" fillId="37" borderId="11" xfId="67" applyNumberFormat="1" applyFont="1" applyFill="1" applyBorder="1" applyAlignment="1">
      <alignment horizontal="center" vertical="center" wrapText="1"/>
    </xf>
    <xf numFmtId="0" fontId="100" fillId="37" borderId="11" xfId="58" applyFont="1" applyFill="1" applyBorder="1" applyAlignment="1">
      <alignment horizontal="center" vertical="center"/>
      <protection/>
    </xf>
    <xf numFmtId="0" fontId="23" fillId="38" borderId="11" xfId="58" applyFont="1" applyFill="1" applyBorder="1" applyAlignment="1">
      <alignment horizontal="center" vertical="center"/>
      <protection/>
    </xf>
    <xf numFmtId="0" fontId="100" fillId="38" borderId="11" xfId="58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 wrapText="1"/>
    </xf>
    <xf numFmtId="49" fontId="9" fillId="0" borderId="21" xfId="58" applyNumberFormat="1" applyFont="1" applyFill="1" applyBorder="1" applyAlignment="1">
      <alignment horizontal="center" vertical="center"/>
      <protection/>
    </xf>
    <xf numFmtId="0" fontId="32" fillId="38" borderId="11" xfId="66" applyNumberFormat="1" applyFont="1" applyFill="1" applyBorder="1" applyAlignment="1">
      <alignment horizontal="center" vertical="top" wrapText="1"/>
    </xf>
    <xf numFmtId="0" fontId="32" fillId="38" borderId="11" xfId="66" applyNumberFormat="1" applyFont="1" applyFill="1" applyBorder="1" applyAlignment="1">
      <alignment horizontal="center" vertical="center" wrapText="1"/>
    </xf>
    <xf numFmtId="0" fontId="23" fillId="38" borderId="11" xfId="20" applyFont="1" applyFill="1" applyBorder="1" applyAlignment="1">
      <alignment horizontal="center" vertical="top" wrapText="1"/>
    </xf>
    <xf numFmtId="0" fontId="7" fillId="39" borderId="11" xfId="0" applyFont="1" applyFill="1" applyBorder="1" applyAlignment="1">
      <alignment horizontal="center" vertical="center" wrapText="1"/>
    </xf>
    <xf numFmtId="0" fontId="9" fillId="39" borderId="11" xfId="67" applyNumberFormat="1" applyFont="1" applyFill="1" applyBorder="1" applyAlignment="1">
      <alignment horizontal="center" vertical="center" wrapText="1"/>
    </xf>
    <xf numFmtId="0" fontId="7" fillId="39" borderId="11" xfId="20" applyFont="1" applyFill="1" applyBorder="1" applyAlignment="1">
      <alignment horizontal="center" vertical="center" wrapText="1"/>
    </xf>
    <xf numFmtId="49" fontId="9" fillId="39" borderId="11" xfId="58" applyNumberFormat="1" applyFont="1" applyFill="1" applyBorder="1" applyAlignment="1">
      <alignment horizontal="center" vertical="center"/>
      <protection/>
    </xf>
    <xf numFmtId="49" fontId="9" fillId="36" borderId="11" xfId="58" applyNumberFormat="1" applyFont="1" applyFill="1" applyBorder="1" applyAlignment="1">
      <alignment horizontal="center" vertical="center"/>
      <protection/>
    </xf>
    <xf numFmtId="0" fontId="101" fillId="37" borderId="11" xfId="67" applyNumberFormat="1" applyFont="1" applyFill="1" applyBorder="1" applyAlignment="1">
      <alignment horizontal="center" vertical="center" wrapText="1"/>
    </xf>
    <xf numFmtId="0" fontId="101" fillId="38" borderId="11" xfId="67" applyNumberFormat="1" applyFont="1" applyFill="1" applyBorder="1" applyAlignment="1">
      <alignment horizontal="center" vertical="center" wrapText="1"/>
    </xf>
    <xf numFmtId="0" fontId="100" fillId="37" borderId="11" xfId="0" applyFont="1" applyFill="1" applyBorder="1" applyAlignment="1">
      <alignment horizontal="center" vertical="top" wrapText="1"/>
    </xf>
    <xf numFmtId="0" fontId="101" fillId="0" borderId="0" xfId="0" applyFont="1" applyFill="1" applyAlignment="1">
      <alignment vertical="top" wrapText="1"/>
    </xf>
    <xf numFmtId="4" fontId="24" fillId="32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4" fontId="4" fillId="32" borderId="12" xfId="0" applyNumberFormat="1" applyFont="1" applyFill="1" applyBorder="1" applyAlignment="1">
      <alignment horizontal="center" vertical="center" shrinkToFit="1"/>
    </xf>
    <xf numFmtId="4" fontId="24" fillId="32" borderId="12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4" fontId="33" fillId="32" borderId="11" xfId="0" applyNumberFormat="1" applyFont="1" applyFill="1" applyBorder="1" applyAlignment="1">
      <alignment horizontal="left" vertical="center" shrinkToFit="1"/>
    </xf>
    <xf numFmtId="2" fontId="102" fillId="36" borderId="11" xfId="0" applyNumberFormat="1" applyFont="1" applyFill="1" applyBorder="1" applyAlignment="1">
      <alignment horizontal="center" vertical="center"/>
    </xf>
    <xf numFmtId="0" fontId="103" fillId="36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4" fontId="97" fillId="32" borderId="12" xfId="0" applyNumberFormat="1" applyFont="1" applyFill="1" applyBorder="1" applyAlignment="1">
      <alignment horizontal="center" vertical="center" shrinkToFit="1"/>
    </xf>
    <xf numFmtId="0" fontId="29" fillId="38" borderId="11" xfId="0" applyFont="1" applyFill="1" applyBorder="1" applyAlignment="1">
      <alignment horizontal="center" vertical="center" wrapText="1"/>
    </xf>
    <xf numFmtId="0" fontId="28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38" borderId="11" xfId="21" applyFont="1" applyFill="1" applyBorder="1" applyAlignment="1">
      <alignment horizontal="center" vertical="center" wrapText="1"/>
    </xf>
    <xf numFmtId="0" fontId="12" fillId="38" borderId="11" xfId="58" applyFont="1" applyFill="1" applyBorder="1" applyAlignment="1">
      <alignment horizontal="center" vertical="center"/>
      <protection/>
    </xf>
    <xf numFmtId="0" fontId="11" fillId="38" borderId="11" xfId="67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vertical="center" shrinkToFit="1"/>
    </xf>
    <xf numFmtId="0" fontId="12" fillId="40" borderId="11" xfId="0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vertical="center" shrinkToFit="1"/>
    </xf>
    <xf numFmtId="0" fontId="12" fillId="7" borderId="11" xfId="0" applyFont="1" applyFill="1" applyBorder="1" applyAlignment="1">
      <alignment horizontal="center" vertical="center" wrapText="1"/>
    </xf>
    <xf numFmtId="4" fontId="24" fillId="7" borderId="11" xfId="0" applyNumberFormat="1" applyFont="1" applyFill="1" applyBorder="1" applyAlignment="1">
      <alignment horizontal="center" vertical="center" shrinkToFit="1"/>
    </xf>
    <xf numFmtId="0" fontId="24" fillId="7" borderId="11" xfId="43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 vertical="center" shrinkToFit="1"/>
    </xf>
    <xf numFmtId="0" fontId="24" fillId="32" borderId="12" xfId="0" applyFont="1" applyFill="1" applyBorder="1" applyAlignment="1">
      <alignment horizontal="center" vertical="center" shrinkToFit="1"/>
    </xf>
    <xf numFmtId="0" fontId="12" fillId="0" borderId="11" xfId="43" applyFont="1" applyBorder="1" applyAlignment="1" applyProtection="1">
      <alignment horizontal="center" vertical="center" wrapText="1"/>
      <protection/>
    </xf>
    <xf numFmtId="172" fontId="4" fillId="32" borderId="12" xfId="0" applyNumberFormat="1" applyFont="1" applyFill="1" applyBorder="1" applyAlignment="1">
      <alignment horizontal="center" vertical="center" shrinkToFit="1"/>
    </xf>
    <xf numFmtId="172" fontId="4" fillId="32" borderId="11" xfId="0" applyNumberFormat="1" applyFont="1" applyFill="1" applyBorder="1" applyAlignment="1">
      <alignment horizontal="center" vertical="center" shrinkToFit="1"/>
    </xf>
    <xf numFmtId="172" fontId="4" fillId="0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horizontal="center" vertical="center" shrinkToFit="1"/>
    </xf>
    <xf numFmtId="4" fontId="4" fillId="36" borderId="11" xfId="0" applyNumberFormat="1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vertical="center" shrinkToFit="1"/>
    </xf>
    <xf numFmtId="0" fontId="11" fillId="36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9" fillId="36" borderId="11" xfId="67" applyNumberFormat="1" applyFont="1" applyFill="1" applyBorder="1" applyAlignment="1">
      <alignment horizontal="center" vertical="center" wrapText="1"/>
    </xf>
    <xf numFmtId="173" fontId="9" fillId="36" borderId="11" xfId="0" applyNumberFormat="1" applyFont="1" applyFill="1" applyBorder="1" applyAlignment="1">
      <alignment horizontal="center" vertical="center" wrapText="1"/>
    </xf>
    <xf numFmtId="173" fontId="9" fillId="0" borderId="11" xfId="67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184" fontId="9" fillId="39" borderId="11" xfId="67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shrinkToFit="1"/>
    </xf>
    <xf numFmtId="0" fontId="27" fillId="0" borderId="22" xfId="66" applyNumberFormat="1" applyFont="1" applyFill="1" applyBorder="1" applyAlignment="1">
      <alignment horizontal="center" vertical="top" wrapText="1"/>
    </xf>
    <xf numFmtId="0" fontId="21" fillId="0" borderId="22" xfId="44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center" vertical="center" shrinkToFit="1"/>
    </xf>
    <xf numFmtId="4" fontId="12" fillId="32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27" fillId="0" borderId="22" xfId="44" applyNumberFormat="1" applyFont="1" applyFill="1" applyBorder="1" applyAlignment="1">
      <alignment horizontal="center" vertical="top" wrapText="1"/>
    </xf>
    <xf numFmtId="173" fontId="24" fillId="34" borderId="11" xfId="67" applyNumberFormat="1" applyFont="1" applyFill="1" applyBorder="1" applyAlignment="1">
      <alignment horizontal="center" vertical="center" wrapText="1"/>
    </xf>
    <xf numFmtId="173" fontId="4" fillId="0" borderId="11" xfId="67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3" fontId="4" fillId="0" borderId="22" xfId="67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2" fontId="24" fillId="38" borderId="11" xfId="67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2" fontId="24" fillId="34" borderId="22" xfId="67" applyNumberFormat="1" applyFont="1" applyFill="1" applyBorder="1" applyAlignment="1">
      <alignment horizontal="center" vertical="center" wrapText="1"/>
    </xf>
    <xf numFmtId="2" fontId="4" fillId="0" borderId="22" xfId="67" applyNumberFormat="1" applyFont="1" applyFill="1" applyBorder="1" applyAlignment="1">
      <alignment horizontal="center" vertical="center" wrapText="1"/>
    </xf>
    <xf numFmtId="2" fontId="24" fillId="34" borderId="11" xfId="67" applyNumberFormat="1" applyFont="1" applyFill="1" applyBorder="1" applyAlignment="1">
      <alignment horizontal="center" vertical="center" wrapText="1"/>
    </xf>
    <xf numFmtId="2" fontId="4" fillId="36" borderId="18" xfId="67" applyNumberFormat="1" applyFont="1" applyFill="1" applyBorder="1" applyAlignment="1">
      <alignment horizontal="center" vertical="center" wrapText="1"/>
    </xf>
    <xf numFmtId="2" fontId="24" fillId="34" borderId="19" xfId="67" applyNumberFormat="1" applyFont="1" applyFill="1" applyBorder="1" applyAlignment="1">
      <alignment horizontal="center" vertical="center" wrapText="1"/>
    </xf>
    <xf numFmtId="2" fontId="4" fillId="0" borderId="19" xfId="67" applyNumberFormat="1" applyFont="1" applyFill="1" applyBorder="1" applyAlignment="1">
      <alignment horizontal="center" vertical="center" wrapText="1"/>
    </xf>
    <xf numFmtId="2" fontId="4" fillId="36" borderId="24" xfId="67" applyNumberFormat="1" applyFont="1" applyFill="1" applyBorder="1" applyAlignment="1">
      <alignment horizontal="center" vertical="center" wrapText="1"/>
    </xf>
    <xf numFmtId="2" fontId="24" fillId="34" borderId="23" xfId="67" applyNumberFormat="1" applyFont="1" applyFill="1" applyBorder="1" applyAlignment="1">
      <alignment horizontal="center" vertical="center" wrapText="1"/>
    </xf>
    <xf numFmtId="2" fontId="4" fillId="0" borderId="20" xfId="67" applyNumberFormat="1" applyFont="1" applyFill="1" applyBorder="1" applyAlignment="1">
      <alignment horizontal="center" vertical="center" wrapText="1"/>
    </xf>
    <xf numFmtId="2" fontId="4" fillId="0" borderId="21" xfId="67" applyNumberFormat="1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left" vertical="center" wrapText="1"/>
    </xf>
    <xf numFmtId="0" fontId="91" fillId="36" borderId="11" xfId="67" applyNumberFormat="1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distributed" wrapText="1"/>
    </xf>
    <xf numFmtId="2" fontId="101" fillId="36" borderId="11" xfId="67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2" fontId="24" fillId="36" borderId="11" xfId="67" applyNumberFormat="1" applyFont="1" applyFill="1" applyBorder="1" applyAlignment="1">
      <alignment horizontal="center" vertical="center" wrapText="1"/>
    </xf>
    <xf numFmtId="0" fontId="31" fillId="36" borderId="11" xfId="2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center" wrapText="1"/>
    </xf>
    <xf numFmtId="0" fontId="11" fillId="36" borderId="11" xfId="67" applyNumberFormat="1" applyFont="1" applyFill="1" applyBorder="1" applyAlignment="1">
      <alignment horizontal="center" vertical="center" wrapText="1"/>
    </xf>
    <xf numFmtId="2" fontId="4" fillId="36" borderId="11" xfId="67" applyNumberFormat="1" applyFont="1" applyFill="1" applyBorder="1" applyAlignment="1">
      <alignment horizontal="center" vertical="center" wrapText="1"/>
    </xf>
    <xf numFmtId="2" fontId="24" fillId="38" borderId="11" xfId="0" applyNumberFormat="1" applyFont="1" applyFill="1" applyBorder="1" applyAlignment="1">
      <alignment horizontal="center" vertical="center" wrapText="1"/>
    </xf>
    <xf numFmtId="2" fontId="24" fillId="34" borderId="18" xfId="67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33" fillId="32" borderId="12" xfId="0" applyNumberFormat="1" applyFont="1" applyFill="1" applyBorder="1" applyAlignment="1">
      <alignment horizontal="left" vertical="center" shrinkToFit="1"/>
    </xf>
    <xf numFmtId="0" fontId="12" fillId="34" borderId="16" xfId="0" applyFont="1" applyFill="1" applyBorder="1" applyAlignment="1">
      <alignment horizontal="center" vertical="center"/>
    </xf>
    <xf numFmtId="0" fontId="11" fillId="34" borderId="20" xfId="67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0" fontId="11" fillId="34" borderId="24" xfId="67" applyNumberFormat="1" applyFont="1" applyFill="1" applyBorder="1" applyAlignment="1">
      <alignment horizontal="center" vertical="center" wrapText="1"/>
    </xf>
    <xf numFmtId="49" fontId="27" fillId="0" borderId="11" xfId="58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1" xfId="67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wrapText="1"/>
    </xf>
    <xf numFmtId="4" fontId="104" fillId="36" borderId="12" xfId="0" applyNumberFormat="1" applyFont="1" applyFill="1" applyBorder="1" applyAlignment="1">
      <alignment horizontal="center" vertical="center" shrinkToFit="1"/>
    </xf>
    <xf numFmtId="0" fontId="11" fillId="36" borderId="12" xfId="0" applyFont="1" applyFill="1" applyBorder="1" applyAlignment="1">
      <alignment horizontal="center" vertical="center" shrinkToFit="1"/>
    </xf>
    <xf numFmtId="0" fontId="24" fillId="34" borderId="12" xfId="0" applyFont="1" applyFill="1" applyBorder="1" applyAlignment="1">
      <alignment horizontal="center" vertical="center" wrapText="1"/>
    </xf>
    <xf numFmtId="0" fontId="11" fillId="34" borderId="12" xfId="67" applyNumberFormat="1" applyFont="1" applyFill="1" applyBorder="1" applyAlignment="1">
      <alignment horizontal="center" vertical="center" wrapText="1"/>
    </xf>
    <xf numFmtId="2" fontId="24" fillId="34" borderId="24" xfId="67" applyNumberFormat="1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shrinkToFit="1"/>
    </xf>
    <xf numFmtId="0" fontId="13" fillId="34" borderId="12" xfId="21" applyFont="1" applyFill="1" applyBorder="1" applyAlignment="1">
      <alignment horizontal="center" vertical="top" wrapText="1"/>
    </xf>
    <xf numFmtId="4" fontId="25" fillId="32" borderId="11" xfId="0" applyNumberFormat="1" applyFont="1" applyFill="1" applyBorder="1" applyAlignment="1">
      <alignment horizontal="left" vertical="center" shrinkToFit="1"/>
    </xf>
    <xf numFmtId="4" fontId="99" fillId="36" borderId="11" xfId="0" applyNumberFormat="1" applyFont="1" applyFill="1" applyBorder="1" applyAlignment="1">
      <alignment horizontal="left" vertical="center"/>
    </xf>
    <xf numFmtId="2" fontId="99" fillId="36" borderId="11" xfId="0" applyNumberFormat="1" applyFont="1" applyFill="1" applyBorder="1" applyAlignment="1">
      <alignment horizontal="left" vertical="center"/>
    </xf>
    <xf numFmtId="0" fontId="8" fillId="34" borderId="11" xfId="21" applyFont="1" applyFill="1" applyBorder="1" applyAlignment="1">
      <alignment horizontal="center" vertical="center" wrapText="1"/>
    </xf>
    <xf numFmtId="4" fontId="105" fillId="36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9" fontId="27" fillId="35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49" fontId="37" fillId="0" borderId="11" xfId="58" applyNumberFormat="1" applyFont="1" applyFill="1" applyBorder="1" applyAlignment="1">
      <alignment horizontal="center" vertical="center"/>
      <protection/>
    </xf>
    <xf numFmtId="2" fontId="92" fillId="0" borderId="0" xfId="0" applyNumberFormat="1" applyFont="1" applyFill="1" applyAlignment="1">
      <alignment vertical="top" wrapText="1"/>
    </xf>
    <xf numFmtId="0" fontId="25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5" fillId="0" borderId="11" xfId="2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0" fontId="106" fillId="0" borderId="11" xfId="67" applyNumberFormat="1" applyFont="1" applyFill="1" applyBorder="1" applyAlignment="1">
      <alignment horizontal="left" vertical="center" wrapText="1"/>
    </xf>
    <xf numFmtId="2" fontId="25" fillId="0" borderId="11" xfId="67" applyNumberFormat="1" applyFont="1" applyFill="1" applyBorder="1" applyAlignment="1">
      <alignment horizontal="left" vertical="center" wrapText="1"/>
    </xf>
    <xf numFmtId="0" fontId="25" fillId="0" borderId="11" xfId="2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67" applyNumberFormat="1" applyFont="1" applyFill="1" applyBorder="1" applyAlignment="1">
      <alignment horizontal="center" vertical="center" wrapText="1"/>
    </xf>
    <xf numFmtId="2" fontId="38" fillId="37" borderId="11" xfId="45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0" fontId="12" fillId="36" borderId="11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left" vertical="center" wrapText="1"/>
    </xf>
    <xf numFmtId="2" fontId="9" fillId="39" borderId="11" xfId="67" applyNumberFormat="1" applyFont="1" applyFill="1" applyBorder="1" applyAlignment="1">
      <alignment horizontal="left" vertical="center" wrapText="1"/>
    </xf>
    <xf numFmtId="2" fontId="9" fillId="39" borderId="11" xfId="0" applyNumberFormat="1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vertical="top" wrapText="1"/>
    </xf>
    <xf numFmtId="0" fontId="92" fillId="39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101" fillId="0" borderId="11" xfId="20" applyFont="1" applyFill="1" applyBorder="1" applyAlignment="1">
      <alignment horizontal="center" vertical="center" wrapText="1"/>
    </xf>
    <xf numFmtId="0" fontId="91" fillId="0" borderId="11" xfId="20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" fontId="39" fillId="36" borderId="11" xfId="67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" fontId="102" fillId="36" borderId="11" xfId="0" applyNumberFormat="1" applyFont="1" applyFill="1" applyBorder="1" applyAlignment="1">
      <alignment horizontal="center" vertical="center"/>
    </xf>
    <xf numFmtId="2" fontId="4" fillId="34" borderId="11" xfId="67" applyNumberFormat="1" applyFont="1" applyFill="1" applyBorder="1" applyAlignment="1">
      <alignment horizontal="center" vertical="center" wrapText="1"/>
    </xf>
    <xf numFmtId="2" fontId="24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3" fillId="36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center" wrapText="1"/>
    </xf>
    <xf numFmtId="2" fontId="9" fillId="36" borderId="0" xfId="67" applyNumberFormat="1" applyFont="1" applyFill="1" applyBorder="1" applyAlignment="1">
      <alignment horizontal="center" vertical="center" wrapText="1"/>
    </xf>
    <xf numFmtId="1" fontId="23" fillId="37" borderId="11" xfId="67" applyNumberFormat="1" applyFont="1" applyFill="1" applyBorder="1" applyAlignment="1">
      <alignment horizontal="center" vertical="center" wrapText="1"/>
    </xf>
    <xf numFmtId="1" fontId="9" fillId="36" borderId="11" xfId="67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left" vertical="center" wrapText="1"/>
    </xf>
    <xf numFmtId="1" fontId="23" fillId="39" borderId="11" xfId="67" applyNumberFormat="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distributed" wrapText="1"/>
    </xf>
    <xf numFmtId="0" fontId="91" fillId="39" borderId="11" xfId="67" applyNumberFormat="1" applyFont="1" applyFill="1" applyBorder="1" applyAlignment="1">
      <alignment horizontal="center" vertical="center" wrapText="1"/>
    </xf>
    <xf numFmtId="2" fontId="101" fillId="39" borderId="11" xfId="67" applyNumberFormat="1" applyFont="1" applyFill="1" applyBorder="1" applyAlignment="1">
      <alignment horizontal="center" vertical="center" wrapText="1"/>
    </xf>
    <xf numFmtId="1" fontId="23" fillId="38" borderId="11" xfId="67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32" fillId="38" borderId="11" xfId="44" applyNumberFormat="1" applyFont="1" applyFill="1" applyBorder="1" applyAlignment="1">
      <alignment horizontal="center" vertical="center" wrapText="1"/>
    </xf>
    <xf numFmtId="1" fontId="36" fillId="0" borderId="2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top" wrapText="1"/>
    </xf>
    <xf numFmtId="1" fontId="4" fillId="36" borderId="11" xfId="0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left" vertical="center" wrapText="1"/>
    </xf>
    <xf numFmtId="2" fontId="4" fillId="39" borderId="11" xfId="67" applyNumberFormat="1" applyFont="1" applyFill="1" applyBorder="1" applyAlignment="1">
      <alignment horizontal="center" vertical="center" wrapText="1"/>
    </xf>
    <xf numFmtId="2" fontId="4" fillId="41" borderId="11" xfId="67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 wrapText="1"/>
    </xf>
    <xf numFmtId="2" fontId="4" fillId="41" borderId="18" xfId="67" applyNumberFormat="1" applyFont="1" applyFill="1" applyBorder="1" applyAlignment="1">
      <alignment horizontal="center" vertical="center" wrapText="1"/>
    </xf>
    <xf numFmtId="2" fontId="4" fillId="41" borderId="24" xfId="67" applyNumberFormat="1" applyFont="1" applyFill="1" applyBorder="1" applyAlignment="1">
      <alignment horizontal="center" vertical="center" wrapText="1"/>
    </xf>
    <xf numFmtId="49" fontId="11" fillId="36" borderId="15" xfId="58" applyNumberFormat="1" applyFont="1" applyFill="1" applyBorder="1" applyAlignment="1">
      <alignment horizontal="center" vertical="center"/>
      <protection/>
    </xf>
    <xf numFmtId="0" fontId="31" fillId="36" borderId="11" xfId="0" applyFont="1" applyFill="1" applyBorder="1" applyAlignment="1">
      <alignment horizontal="center" vertical="center" wrapText="1"/>
    </xf>
    <xf numFmtId="49" fontId="11" fillId="36" borderId="16" xfId="58" applyNumberFormat="1" applyFont="1" applyFill="1" applyBorder="1" applyAlignment="1">
      <alignment horizontal="center" vertical="center"/>
      <protection/>
    </xf>
    <xf numFmtId="0" fontId="11" fillId="36" borderId="21" xfId="67" applyNumberFormat="1" applyFont="1" applyFill="1" applyBorder="1" applyAlignment="1">
      <alignment horizontal="center" vertical="center" wrapText="1"/>
    </xf>
    <xf numFmtId="49" fontId="11" fillId="36" borderId="11" xfId="58" applyNumberFormat="1" applyFont="1" applyFill="1" applyBorder="1" applyAlignment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49" fontId="11" fillId="36" borderId="17" xfId="58" applyNumberFormat="1" applyFont="1" applyFill="1" applyBorder="1" applyAlignment="1">
      <alignment horizontal="center" vertical="center"/>
      <protection/>
    </xf>
    <xf numFmtId="0" fontId="11" fillId="36" borderId="12" xfId="67" applyNumberFormat="1" applyFont="1" applyFill="1" applyBorder="1" applyAlignment="1">
      <alignment horizontal="center" vertical="center" wrapText="1"/>
    </xf>
    <xf numFmtId="0" fontId="31" fillId="36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vertical="center" wrapText="1"/>
    </xf>
    <xf numFmtId="0" fontId="11" fillId="36" borderId="17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5" xfId="67" applyNumberFormat="1" applyFont="1" applyFill="1" applyBorder="1" applyAlignment="1">
      <alignment horizontal="center" vertical="center" wrapText="1"/>
    </xf>
    <xf numFmtId="2" fontId="4" fillId="39" borderId="18" xfId="67" applyNumberFormat="1" applyFont="1" applyFill="1" applyBorder="1" applyAlignment="1">
      <alignment horizontal="center" vertical="center" wrapText="1"/>
    </xf>
    <xf numFmtId="2" fontId="4" fillId="39" borderId="22" xfId="67" applyNumberFormat="1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84" fontId="4" fillId="39" borderId="19" xfId="67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/>
    </xf>
    <xf numFmtId="0" fontId="7" fillId="39" borderId="12" xfId="21" applyFont="1" applyFill="1" applyBorder="1" applyAlignment="1">
      <alignment horizontal="center" vertical="center" wrapText="1"/>
    </xf>
    <xf numFmtId="0" fontId="11" fillId="39" borderId="17" xfId="67" applyNumberFormat="1" applyFont="1" applyFill="1" applyBorder="1" applyAlignment="1">
      <alignment horizontal="center" vertical="center" wrapText="1"/>
    </xf>
    <xf numFmtId="2" fontId="4" fillId="39" borderId="25" xfId="67" applyNumberFormat="1" applyFont="1" applyFill="1" applyBorder="1" applyAlignment="1">
      <alignment horizontal="center" vertical="center" wrapText="1"/>
    </xf>
    <xf numFmtId="49" fontId="11" fillId="39" borderId="11" xfId="58" applyNumberFormat="1" applyFont="1" applyFill="1" applyBorder="1" applyAlignment="1">
      <alignment horizontal="center" vertical="center"/>
      <protection/>
    </xf>
    <xf numFmtId="0" fontId="4" fillId="39" borderId="11" xfId="67" applyNumberFormat="1" applyFont="1" applyFill="1" applyBorder="1" applyAlignment="1">
      <alignment horizontal="center" vertical="center" wrapText="1"/>
    </xf>
    <xf numFmtId="2" fontId="4" fillId="39" borderId="11" xfId="0" applyNumberFormat="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 shrinkToFit="1"/>
    </xf>
    <xf numFmtId="0" fontId="12" fillId="7" borderId="12" xfId="0" applyFont="1" applyFill="1" applyBorder="1" applyAlignment="1">
      <alignment horizontal="center" vertical="center" wrapText="1"/>
    </xf>
    <xf numFmtId="172" fontId="24" fillId="7" borderId="12" xfId="0" applyNumberFormat="1" applyFont="1" applyFill="1" applyBorder="1" applyAlignment="1">
      <alignment horizontal="center" vertical="center" shrinkToFit="1"/>
    </xf>
    <xf numFmtId="172" fontId="24" fillId="7" borderId="11" xfId="0" applyNumberFormat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/>
    </xf>
    <xf numFmtId="0" fontId="12" fillId="7" borderId="11" xfId="54" applyNumberFormat="1" applyFont="1" applyFill="1" applyBorder="1" applyAlignment="1">
      <alignment horizontal="center" vertical="center" wrapText="1"/>
      <protection/>
    </xf>
    <xf numFmtId="4" fontId="97" fillId="7" borderId="12" xfId="0" applyNumberFormat="1" applyFont="1" applyFill="1" applyBorder="1" applyAlignment="1">
      <alignment horizontal="center" vertical="center" shrinkToFit="1"/>
    </xf>
    <xf numFmtId="4" fontId="24" fillId="7" borderId="12" xfId="0" applyNumberFormat="1" applyFont="1" applyFill="1" applyBorder="1" applyAlignment="1">
      <alignment horizontal="center" vertical="center" shrinkToFit="1"/>
    </xf>
    <xf numFmtId="4" fontId="104" fillId="7" borderId="12" xfId="0" applyNumberFormat="1" applyFont="1" applyFill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 wrapText="1"/>
    </xf>
    <xf numFmtId="2" fontId="101" fillId="36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9" fillId="41" borderId="11" xfId="67" applyNumberFormat="1" applyFont="1" applyFill="1" applyBorder="1" applyAlignment="1">
      <alignment horizontal="center" vertical="center" wrapText="1"/>
    </xf>
    <xf numFmtId="0" fontId="92" fillId="41" borderId="11" xfId="0" applyFont="1" applyFill="1" applyBorder="1" applyAlignment="1">
      <alignment vertical="top" wrapText="1"/>
    </xf>
    <xf numFmtId="2" fontId="4" fillId="39" borderId="19" xfId="67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97" fillId="0" borderId="0" xfId="0" applyNumberFormat="1" applyFont="1" applyFill="1" applyAlignment="1">
      <alignment vertical="top" wrapText="1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27" fillId="0" borderId="26" xfId="66" applyNumberFormat="1" applyFont="1" applyFill="1" applyBorder="1" applyAlignment="1">
      <alignment horizontal="center" vertical="top" wrapText="1"/>
    </xf>
    <xf numFmtId="0" fontId="21" fillId="0" borderId="26" xfId="44" applyNumberFormat="1" applyFont="1" applyFill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left" vertical="center" wrapText="1"/>
    </xf>
    <xf numFmtId="2" fontId="39" fillId="0" borderId="11" xfId="67" applyNumberFormat="1" applyFont="1" applyFill="1" applyBorder="1" applyAlignment="1">
      <alignment horizontal="left" vertical="center" wrapText="1"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left" wrapText="1"/>
      <protection/>
    </xf>
    <xf numFmtId="0" fontId="5" fillId="0" borderId="15" xfId="57" applyFont="1" applyFill="1" applyBorder="1" applyAlignment="1">
      <alignment horizontal="left" wrapText="1"/>
      <protection/>
    </xf>
    <xf numFmtId="0" fontId="12" fillId="0" borderId="14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15" xfId="57" applyFont="1" applyFill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vertical="center" wrapText="1"/>
      <protection/>
    </xf>
    <xf numFmtId="49" fontId="5" fillId="0" borderId="15" xfId="57" applyNumberFormat="1" applyFont="1" applyBorder="1" applyAlignment="1">
      <alignment vertical="center"/>
      <protection/>
    </xf>
    <xf numFmtId="0" fontId="6" fillId="0" borderId="0" xfId="57" applyFont="1" applyFill="1" applyAlignment="1">
      <alignment horizontal="left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horizontal="right" vertical="distributed" wrapText="1"/>
    </xf>
    <xf numFmtId="0" fontId="12" fillId="0" borderId="0" xfId="0" applyFont="1" applyFill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right" vertical="center"/>
    </xf>
    <xf numFmtId="49" fontId="11" fillId="32" borderId="21" xfId="0" applyNumberFormat="1" applyFont="1" applyFill="1" applyBorder="1" applyAlignment="1">
      <alignment horizontal="center" vertical="center" wrapText="1" shrinkToFit="1"/>
    </xf>
    <xf numFmtId="49" fontId="11" fillId="32" borderId="32" xfId="0" applyNumberFormat="1" applyFont="1" applyFill="1" applyBorder="1" applyAlignment="1">
      <alignment horizontal="center" vertical="center" wrapText="1" shrinkToFit="1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1" fillId="0" borderId="0" xfId="0" applyFont="1" applyFill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2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49" fontId="9" fillId="32" borderId="21" xfId="0" applyNumberFormat="1" applyFont="1" applyFill="1" applyBorder="1" applyAlignment="1">
      <alignment horizontal="center" vertical="center" wrapText="1" shrinkToFit="1"/>
    </xf>
    <xf numFmtId="49" fontId="9" fillId="32" borderId="32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4" fontId="11" fillId="32" borderId="11" xfId="0" applyNumberFormat="1" applyFont="1" applyFill="1" applyBorder="1" applyAlignment="1">
      <alignment horizontal="center" vertical="center" wrapText="1"/>
    </xf>
    <xf numFmtId="2" fontId="39" fillId="36" borderId="11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478" t="s">
        <v>24</v>
      </c>
      <c r="I1" s="478"/>
      <c r="J1" s="478"/>
    </row>
    <row r="2" spans="1:10" ht="34.5" customHeight="1">
      <c r="A2" s="2"/>
      <c r="B2" s="2"/>
      <c r="C2" s="2"/>
      <c r="D2" s="2"/>
      <c r="E2" s="2"/>
      <c r="F2" s="2"/>
      <c r="G2" s="479" t="s">
        <v>56</v>
      </c>
      <c r="H2" s="480"/>
      <c r="I2" s="480"/>
      <c r="J2" s="480"/>
    </row>
    <row r="3" spans="1:10" ht="19.5" customHeight="1">
      <c r="A3" s="2"/>
      <c r="B3" s="2"/>
      <c r="C3" s="2"/>
      <c r="D3" s="2"/>
      <c r="E3" s="2"/>
      <c r="F3" s="2"/>
      <c r="G3" s="478" t="s">
        <v>39</v>
      </c>
      <c r="H3" s="478"/>
      <c r="I3" s="478"/>
      <c r="J3" s="478"/>
    </row>
    <row r="4" spans="1:10" ht="19.5" customHeight="1">
      <c r="A4" s="2"/>
      <c r="B4" s="2"/>
      <c r="C4" s="2"/>
      <c r="D4" s="2"/>
      <c r="E4" s="2"/>
      <c r="F4" s="2"/>
      <c r="G4" s="478" t="s">
        <v>58</v>
      </c>
      <c r="H4" s="478"/>
      <c r="I4" s="478"/>
      <c r="J4" s="478"/>
    </row>
    <row r="5" spans="1:10" ht="15">
      <c r="A5" s="2"/>
      <c r="B5" s="2"/>
      <c r="C5" s="2"/>
      <c r="D5" s="2"/>
      <c r="E5" s="2"/>
      <c r="F5" s="2"/>
      <c r="G5" s="478" t="s">
        <v>37</v>
      </c>
      <c r="H5" s="478"/>
      <c r="I5" s="478" t="s">
        <v>54</v>
      </c>
      <c r="J5" s="478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481" t="s">
        <v>57</v>
      </c>
      <c r="B7" s="482"/>
      <c r="C7" s="482"/>
      <c r="D7" s="482"/>
      <c r="E7" s="482"/>
      <c r="F7" s="482"/>
      <c r="G7" s="482"/>
      <c r="H7" s="482"/>
      <c r="I7" s="482"/>
      <c r="J7" s="48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31</v>
      </c>
      <c r="B9" s="474" t="s">
        <v>60</v>
      </c>
      <c r="C9" s="475"/>
      <c r="D9" s="475"/>
      <c r="E9" s="475"/>
      <c r="F9" s="475"/>
      <c r="G9" s="475"/>
      <c r="H9" s="475"/>
      <c r="I9" s="475"/>
      <c r="J9" s="475"/>
    </row>
    <row r="10" spans="1:10" ht="30.75" customHeight="1">
      <c r="A10" s="505" t="s">
        <v>36</v>
      </c>
      <c r="B10" s="507" t="s">
        <v>25</v>
      </c>
      <c r="C10" s="507"/>
      <c r="D10" s="507" t="s">
        <v>26</v>
      </c>
      <c r="E10" s="504" t="s">
        <v>51</v>
      </c>
      <c r="F10" s="504"/>
      <c r="G10" s="504"/>
      <c r="H10" s="504"/>
      <c r="I10" s="476" t="s">
        <v>27</v>
      </c>
      <c r="J10" s="476" t="s">
        <v>28</v>
      </c>
    </row>
    <row r="11" spans="1:10" ht="69" customHeight="1" thickBot="1">
      <c r="A11" s="506"/>
      <c r="B11" s="507"/>
      <c r="C11" s="507"/>
      <c r="D11" s="507"/>
      <c r="E11" s="6" t="s">
        <v>48</v>
      </c>
      <c r="F11" s="6" t="s">
        <v>49</v>
      </c>
      <c r="G11" s="6" t="s">
        <v>50</v>
      </c>
      <c r="H11" s="6" t="s">
        <v>61</v>
      </c>
      <c r="I11" s="477"/>
      <c r="J11" s="477"/>
    </row>
    <row r="12" spans="1:10" ht="167.25" customHeight="1">
      <c r="A12" s="7" t="s">
        <v>29</v>
      </c>
      <c r="B12" s="494" t="s">
        <v>34</v>
      </c>
      <c r="C12" s="495"/>
      <c r="D12" s="8" t="s">
        <v>40</v>
      </c>
      <c r="E12" s="8"/>
      <c r="F12" s="9"/>
      <c r="G12" s="9"/>
      <c r="H12" s="9"/>
      <c r="I12" s="10" t="s">
        <v>41</v>
      </c>
      <c r="J12" s="11" t="s">
        <v>42</v>
      </c>
    </row>
    <row r="13" spans="1:10" ht="30.75" customHeight="1">
      <c r="A13" s="7"/>
      <c r="B13" s="489" t="s">
        <v>43</v>
      </c>
      <c r="C13" s="490"/>
      <c r="D13" s="7"/>
      <c r="E13" s="17" t="s">
        <v>59</v>
      </c>
      <c r="F13" s="18" t="s">
        <v>33</v>
      </c>
      <c r="G13" s="18" t="s">
        <v>33</v>
      </c>
      <c r="H13" s="9" t="s">
        <v>62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44</v>
      </c>
      <c r="B15" s="491" t="s">
        <v>64</v>
      </c>
      <c r="C15" s="478"/>
      <c r="D15" s="478"/>
      <c r="E15" s="478"/>
      <c r="F15" s="478"/>
      <c r="G15" s="478"/>
      <c r="H15" s="478"/>
      <c r="I15" s="478"/>
      <c r="J15" s="478"/>
    </row>
    <row r="16" spans="1:10" ht="50.25" customHeight="1">
      <c r="A16" s="498" t="s">
        <v>45</v>
      </c>
      <c r="B16" s="499"/>
      <c r="C16" s="499"/>
      <c r="D16" s="499"/>
      <c r="E16" s="499"/>
      <c r="F16" s="499"/>
      <c r="G16" s="500"/>
      <c r="H16" s="496" t="s">
        <v>52</v>
      </c>
      <c r="I16" s="492" t="s">
        <v>53</v>
      </c>
      <c r="J16" s="492" t="s">
        <v>63</v>
      </c>
    </row>
    <row r="17" spans="1:10" ht="120.75" customHeight="1">
      <c r="A17" s="501"/>
      <c r="B17" s="502"/>
      <c r="C17" s="502"/>
      <c r="D17" s="502"/>
      <c r="E17" s="502"/>
      <c r="F17" s="502"/>
      <c r="G17" s="503"/>
      <c r="H17" s="497"/>
      <c r="I17" s="493"/>
      <c r="J17" s="493"/>
    </row>
    <row r="18" spans="1:10" ht="30" customHeight="1" hidden="1">
      <c r="A18" s="483" t="s">
        <v>46</v>
      </c>
      <c r="B18" s="484"/>
      <c r="C18" s="484"/>
      <c r="D18" s="484"/>
      <c r="E18" s="484"/>
      <c r="F18" s="484"/>
      <c r="G18" s="485"/>
      <c r="H18" s="16"/>
      <c r="I18" s="16"/>
      <c r="J18" s="16"/>
    </row>
    <row r="19" spans="1:10" ht="33.75" customHeight="1">
      <c r="A19" s="486" t="s">
        <v>47</v>
      </c>
      <c r="B19" s="487"/>
      <c r="C19" s="487"/>
      <c r="D19" s="487"/>
      <c r="E19" s="487"/>
      <c r="F19" s="487"/>
      <c r="G19" s="488"/>
      <c r="H19" s="19">
        <v>5800</v>
      </c>
      <c r="I19" s="19">
        <v>5800</v>
      </c>
      <c r="J19" s="19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E1" sqref="E1:J1"/>
    </sheetView>
  </sheetViews>
  <sheetFormatPr defaultColWidth="8.88671875" defaultRowHeight="12.75"/>
  <cols>
    <col min="1" max="1" width="18.10546875" style="43" customWidth="1"/>
    <col min="2" max="2" width="2.6640625" style="43" customWidth="1"/>
    <col min="3" max="3" width="3.3359375" style="43" customWidth="1"/>
    <col min="4" max="6" width="4.4453125" style="43" customWidth="1"/>
    <col min="7" max="7" width="7.10546875" style="43" customWidth="1"/>
    <col min="8" max="8" width="9.77734375" style="44" customWidth="1"/>
    <col min="9" max="9" width="9.99609375" style="23" customWidth="1"/>
    <col min="10" max="10" width="10.5546875" style="23" customWidth="1"/>
    <col min="11" max="16384" width="8.88671875" style="23" customWidth="1"/>
  </cols>
  <sheetData>
    <row r="1" spans="1:12" ht="121.5" customHeight="1">
      <c r="A1" s="25"/>
      <c r="B1" s="25"/>
      <c r="C1" s="58"/>
      <c r="D1" s="58"/>
      <c r="E1" s="522" t="s">
        <v>561</v>
      </c>
      <c r="F1" s="522"/>
      <c r="G1" s="522"/>
      <c r="H1" s="522"/>
      <c r="I1" s="522"/>
      <c r="J1" s="522"/>
      <c r="K1" s="56"/>
      <c r="L1" s="56"/>
    </row>
    <row r="2" spans="1:10" ht="76.5" customHeight="1">
      <c r="A2" s="523" t="s">
        <v>457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3.5" customHeight="1">
      <c r="A3" s="24"/>
      <c r="B3" s="24"/>
      <c r="C3" s="24"/>
      <c r="D3" s="24"/>
      <c r="E3" s="24"/>
      <c r="F3" s="24"/>
      <c r="G3" s="24"/>
      <c r="H3" s="25"/>
      <c r="J3" s="39" t="s">
        <v>4</v>
      </c>
    </row>
    <row r="4" spans="1:10" ht="54.75" customHeight="1">
      <c r="A4" s="22" t="s">
        <v>32</v>
      </c>
      <c r="B4" s="512" t="s">
        <v>21</v>
      </c>
      <c r="C4" s="512"/>
      <c r="D4" s="512"/>
      <c r="E4" s="512"/>
      <c r="F4" s="512"/>
      <c r="G4" s="512"/>
      <c r="H4" s="22" t="s">
        <v>549</v>
      </c>
      <c r="I4" s="22" t="s">
        <v>538</v>
      </c>
      <c r="J4" s="393" t="s">
        <v>539</v>
      </c>
    </row>
    <row r="5" spans="1:10" ht="51" customHeight="1">
      <c r="A5" s="64" t="s">
        <v>55</v>
      </c>
      <c r="B5" s="517" t="s">
        <v>138</v>
      </c>
      <c r="C5" s="518"/>
      <c r="D5" s="518"/>
      <c r="E5" s="518"/>
      <c r="F5" s="518"/>
      <c r="G5" s="518"/>
      <c r="H5" s="96">
        <f>H16</f>
        <v>5682820.199999988</v>
      </c>
      <c r="I5" s="96">
        <v>0</v>
      </c>
      <c r="J5" s="96">
        <f>H5+I5</f>
        <v>5682820.199999988</v>
      </c>
    </row>
    <row r="6" spans="1:10" ht="33.75" customHeight="1">
      <c r="A6" s="64" t="s">
        <v>123</v>
      </c>
      <c r="B6" s="517" t="s">
        <v>150</v>
      </c>
      <c r="C6" s="518"/>
      <c r="D6" s="518"/>
      <c r="E6" s="518"/>
      <c r="F6" s="518"/>
      <c r="G6" s="518"/>
      <c r="H6" s="169"/>
      <c r="I6" s="75"/>
      <c r="J6" s="75"/>
    </row>
    <row r="7" spans="1:12" s="40" customFormat="1" ht="64.5" customHeight="1">
      <c r="A7" s="63" t="s">
        <v>124</v>
      </c>
      <c r="B7" s="511" t="s">
        <v>197</v>
      </c>
      <c r="C7" s="512"/>
      <c r="D7" s="512"/>
      <c r="E7" s="512"/>
      <c r="F7" s="512"/>
      <c r="G7" s="512"/>
      <c r="H7" s="78"/>
      <c r="I7" s="77"/>
      <c r="J7" s="77"/>
      <c r="L7" s="41"/>
    </row>
    <row r="8" spans="1:10" ht="80.25" customHeight="1">
      <c r="A8" s="63" t="s">
        <v>188</v>
      </c>
      <c r="B8" s="511" t="s">
        <v>193</v>
      </c>
      <c r="C8" s="512"/>
      <c r="D8" s="512"/>
      <c r="E8" s="512"/>
      <c r="F8" s="512"/>
      <c r="G8" s="512"/>
      <c r="H8" s="78"/>
      <c r="I8" s="79"/>
      <c r="J8" s="79"/>
    </row>
    <row r="9" spans="1:10" ht="75" customHeight="1">
      <c r="A9" s="63" t="s">
        <v>125</v>
      </c>
      <c r="B9" s="508" t="s">
        <v>198</v>
      </c>
      <c r="C9" s="509"/>
      <c r="D9" s="509"/>
      <c r="E9" s="509"/>
      <c r="F9" s="509"/>
      <c r="G9" s="510"/>
      <c r="H9" s="78"/>
      <c r="I9" s="79"/>
      <c r="J9" s="79"/>
    </row>
    <row r="10" spans="1:10" ht="82.5" customHeight="1">
      <c r="A10" s="63" t="s">
        <v>189</v>
      </c>
      <c r="B10" s="511" t="s">
        <v>194</v>
      </c>
      <c r="C10" s="512"/>
      <c r="D10" s="512"/>
      <c r="E10" s="512"/>
      <c r="F10" s="512"/>
      <c r="G10" s="512"/>
      <c r="H10" s="78"/>
      <c r="I10" s="79"/>
      <c r="J10" s="79"/>
    </row>
    <row r="11" spans="1:10" ht="76.5" customHeight="1">
      <c r="A11" s="64" t="s">
        <v>305</v>
      </c>
      <c r="B11" s="519" t="s">
        <v>306</v>
      </c>
      <c r="C11" s="520"/>
      <c r="D11" s="520"/>
      <c r="E11" s="520"/>
      <c r="F11" s="520"/>
      <c r="G11" s="521"/>
      <c r="H11" s="168"/>
      <c r="I11" s="79"/>
      <c r="J11" s="79"/>
    </row>
    <row r="12" spans="1:10" ht="108" customHeight="1">
      <c r="A12" s="63" t="s">
        <v>308</v>
      </c>
      <c r="B12" s="508" t="s">
        <v>307</v>
      </c>
      <c r="C12" s="515"/>
      <c r="D12" s="515"/>
      <c r="E12" s="515"/>
      <c r="F12" s="515"/>
      <c r="G12" s="516"/>
      <c r="H12" s="78"/>
      <c r="I12" s="79"/>
      <c r="J12" s="79"/>
    </row>
    <row r="13" spans="1:10" ht="109.5" customHeight="1">
      <c r="A13" s="63" t="s">
        <v>303</v>
      </c>
      <c r="B13" s="508" t="s">
        <v>304</v>
      </c>
      <c r="C13" s="513"/>
      <c r="D13" s="513"/>
      <c r="E13" s="513"/>
      <c r="F13" s="513"/>
      <c r="G13" s="514"/>
      <c r="H13" s="78"/>
      <c r="I13" s="79"/>
      <c r="J13" s="79"/>
    </row>
    <row r="14" spans="1:10" s="42" customFormat="1" ht="93" customHeight="1">
      <c r="A14" s="63" t="s">
        <v>311</v>
      </c>
      <c r="B14" s="524" t="s">
        <v>312</v>
      </c>
      <c r="C14" s="525"/>
      <c r="D14" s="525"/>
      <c r="E14" s="525"/>
      <c r="F14" s="525"/>
      <c r="G14" s="526"/>
      <c r="H14" s="78"/>
      <c r="I14" s="77"/>
      <c r="J14" s="77"/>
    </row>
    <row r="15" spans="1:10" ht="96" customHeight="1">
      <c r="A15" s="63" t="s">
        <v>310</v>
      </c>
      <c r="B15" s="524" t="s">
        <v>309</v>
      </c>
      <c r="C15" s="527"/>
      <c r="D15" s="527"/>
      <c r="E15" s="527"/>
      <c r="F15" s="527"/>
      <c r="G15" s="528"/>
      <c r="H15" s="78"/>
      <c r="I15" s="79"/>
      <c r="J15" s="77"/>
    </row>
    <row r="16" spans="1:10" ht="48" customHeight="1">
      <c r="A16" s="64" t="s">
        <v>126</v>
      </c>
      <c r="B16" s="517" t="s">
        <v>137</v>
      </c>
      <c r="C16" s="518"/>
      <c r="D16" s="518"/>
      <c r="E16" s="518"/>
      <c r="F16" s="518"/>
      <c r="G16" s="518"/>
      <c r="H16" s="96">
        <f>H17+H20</f>
        <v>5682820.199999988</v>
      </c>
      <c r="I16" s="96">
        <f>I17+I20</f>
        <v>0</v>
      </c>
      <c r="J16" s="96">
        <f aca="true" t="shared" si="0" ref="J16:J22">H16+I16</f>
        <v>5682820.199999988</v>
      </c>
    </row>
    <row r="17" spans="1:12" ht="40.5" customHeight="1">
      <c r="A17" s="63" t="s">
        <v>127</v>
      </c>
      <c r="B17" s="511" t="s">
        <v>30</v>
      </c>
      <c r="C17" s="511"/>
      <c r="D17" s="511"/>
      <c r="E17" s="511"/>
      <c r="F17" s="511"/>
      <c r="G17" s="511"/>
      <c r="H17" s="76">
        <v>-381603373.41</v>
      </c>
      <c r="I17" s="76">
        <v>-12622480.16</v>
      </c>
      <c r="J17" s="455">
        <f t="shared" si="0"/>
        <v>-394225853.57000005</v>
      </c>
      <c r="L17" s="38"/>
    </row>
    <row r="18" spans="1:12" ht="39.75" customHeight="1">
      <c r="A18" s="63" t="s">
        <v>128</v>
      </c>
      <c r="B18" s="508" t="s">
        <v>38</v>
      </c>
      <c r="C18" s="513"/>
      <c r="D18" s="513"/>
      <c r="E18" s="513"/>
      <c r="F18" s="513"/>
      <c r="G18" s="514"/>
      <c r="H18" s="76">
        <v>-381603373.41</v>
      </c>
      <c r="I18" s="76">
        <v>-12622480.16</v>
      </c>
      <c r="J18" s="455">
        <f t="shared" si="0"/>
        <v>-394225853.57000005</v>
      </c>
      <c r="L18" s="38"/>
    </row>
    <row r="19" spans="1:10" ht="51.75" customHeight="1">
      <c r="A19" s="63" t="s">
        <v>190</v>
      </c>
      <c r="B19" s="508" t="s">
        <v>195</v>
      </c>
      <c r="C19" s="513"/>
      <c r="D19" s="513"/>
      <c r="E19" s="513"/>
      <c r="F19" s="513"/>
      <c r="G19" s="514"/>
      <c r="H19" s="76">
        <v>-381603373.41</v>
      </c>
      <c r="I19" s="76">
        <v>-12622480.16</v>
      </c>
      <c r="J19" s="455">
        <f t="shared" si="0"/>
        <v>-394225853.57000005</v>
      </c>
    </row>
    <row r="20" spans="1:10" ht="30.75" customHeight="1">
      <c r="A20" s="63" t="s">
        <v>129</v>
      </c>
      <c r="B20" s="511" t="s">
        <v>191</v>
      </c>
      <c r="C20" s="512"/>
      <c r="D20" s="512"/>
      <c r="E20" s="512"/>
      <c r="F20" s="512"/>
      <c r="G20" s="512"/>
      <c r="H20" s="76">
        <v>387286193.61</v>
      </c>
      <c r="I20" s="76">
        <v>12622480.16</v>
      </c>
      <c r="J20" s="455">
        <f t="shared" si="0"/>
        <v>399908673.77000004</v>
      </c>
    </row>
    <row r="21" spans="1:10" ht="35.25" customHeight="1">
      <c r="A21" s="63" t="s">
        <v>130</v>
      </c>
      <c r="B21" s="511" t="s">
        <v>199</v>
      </c>
      <c r="C21" s="511"/>
      <c r="D21" s="511"/>
      <c r="E21" s="511"/>
      <c r="F21" s="511"/>
      <c r="G21" s="511"/>
      <c r="H21" s="76">
        <v>387286193.61</v>
      </c>
      <c r="I21" s="76">
        <v>12622480.16</v>
      </c>
      <c r="J21" s="455">
        <f t="shared" si="0"/>
        <v>399908673.77000004</v>
      </c>
    </row>
    <row r="22" spans="1:10" ht="48.75" customHeight="1">
      <c r="A22" s="63" t="s">
        <v>192</v>
      </c>
      <c r="B22" s="511" t="s">
        <v>196</v>
      </c>
      <c r="C22" s="512"/>
      <c r="D22" s="512"/>
      <c r="E22" s="512"/>
      <c r="F22" s="512"/>
      <c r="G22" s="512"/>
      <c r="H22" s="76">
        <v>387286193.61</v>
      </c>
      <c r="I22" s="76">
        <v>12622480.16</v>
      </c>
      <c r="J22" s="455">
        <f t="shared" si="0"/>
        <v>399908673.77000004</v>
      </c>
    </row>
    <row r="23" spans="8:10" ht="15">
      <c r="H23" s="45"/>
      <c r="I23" s="46"/>
      <c r="J23" s="46"/>
    </row>
    <row r="24" ht="15">
      <c r="H24" s="43"/>
    </row>
    <row r="25" ht="15">
      <c r="H25" s="43"/>
    </row>
    <row r="26" ht="15">
      <c r="H26" s="43"/>
    </row>
    <row r="27" ht="15">
      <c r="H27" s="43"/>
    </row>
    <row r="28" ht="15">
      <c r="H28" s="43"/>
    </row>
    <row r="29" ht="15">
      <c r="H29" s="43"/>
    </row>
    <row r="30" ht="15">
      <c r="H30" s="43"/>
    </row>
    <row r="31" ht="15">
      <c r="H31" s="43"/>
    </row>
    <row r="32" ht="15">
      <c r="H32" s="43"/>
    </row>
    <row r="33" ht="15">
      <c r="H33" s="43"/>
    </row>
    <row r="34" ht="15">
      <c r="H34" s="43"/>
    </row>
    <row r="35" ht="15">
      <c r="H35" s="43"/>
    </row>
    <row r="36" ht="15">
      <c r="H36" s="43"/>
    </row>
    <row r="37" ht="15">
      <c r="H37" s="43"/>
    </row>
    <row r="38" ht="15">
      <c r="H38" s="43"/>
    </row>
    <row r="39" ht="15">
      <c r="H39" s="43"/>
    </row>
    <row r="40" ht="15">
      <c r="H40" s="43"/>
    </row>
    <row r="41" ht="15">
      <c r="H41" s="43"/>
    </row>
    <row r="42" ht="15">
      <c r="H42" s="43"/>
    </row>
    <row r="43" ht="15">
      <c r="H43" s="43"/>
    </row>
    <row r="44" ht="15">
      <c r="H44" s="43"/>
    </row>
    <row r="45" ht="15">
      <c r="H45" s="43"/>
    </row>
    <row r="46" ht="15">
      <c r="H46" s="43"/>
    </row>
    <row r="47" ht="15">
      <c r="H47" s="43"/>
    </row>
    <row r="48" ht="15">
      <c r="H48" s="43"/>
    </row>
    <row r="49" ht="15">
      <c r="H49" s="43"/>
    </row>
    <row r="50" ht="15">
      <c r="H50" s="43"/>
    </row>
    <row r="51" ht="15">
      <c r="H51" s="43"/>
    </row>
    <row r="52" ht="15">
      <c r="H52" s="43"/>
    </row>
    <row r="53" ht="15">
      <c r="H53" s="43"/>
    </row>
    <row r="54" ht="15">
      <c r="H54" s="43"/>
    </row>
    <row r="55" ht="15">
      <c r="H55" s="43"/>
    </row>
    <row r="56" ht="15">
      <c r="H56" s="43"/>
    </row>
    <row r="57" ht="15">
      <c r="H57" s="43"/>
    </row>
    <row r="58" ht="15">
      <c r="H58" s="43"/>
    </row>
    <row r="59" ht="15">
      <c r="H59" s="43"/>
    </row>
    <row r="60" ht="15">
      <c r="H60" s="43"/>
    </row>
    <row r="61" ht="15">
      <c r="H61" s="43"/>
    </row>
    <row r="62" ht="15">
      <c r="H62" s="43"/>
    </row>
    <row r="63" ht="15">
      <c r="H63" s="43"/>
    </row>
    <row r="64" ht="15">
      <c r="H64" s="43"/>
    </row>
    <row r="65" ht="15">
      <c r="H65" s="43"/>
    </row>
    <row r="66" ht="15">
      <c r="H66" s="43"/>
    </row>
  </sheetData>
  <sheetProtection/>
  <mergeCells count="21">
    <mergeCell ref="B22:G22"/>
    <mergeCell ref="B17:G17"/>
    <mergeCell ref="B19:G19"/>
    <mergeCell ref="B21:G21"/>
    <mergeCell ref="B14:G14"/>
    <mergeCell ref="B18:G18"/>
    <mergeCell ref="B20:G20"/>
    <mergeCell ref="B15:G15"/>
    <mergeCell ref="E1:J1"/>
    <mergeCell ref="A2:J2"/>
    <mergeCell ref="B4:G4"/>
    <mergeCell ref="B5:G5"/>
    <mergeCell ref="B6:G6"/>
    <mergeCell ref="B10:G10"/>
    <mergeCell ref="B9:G9"/>
    <mergeCell ref="B7:G7"/>
    <mergeCell ref="B8:G8"/>
    <mergeCell ref="B13:G13"/>
    <mergeCell ref="B12:G12"/>
    <mergeCell ref="B16:G16"/>
    <mergeCell ref="B11:G11"/>
  </mergeCells>
  <printOptions/>
  <pageMargins left="1.1023622047244095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B1">
      <selection activeCell="B1" sqref="B1:F1"/>
    </sheetView>
  </sheetViews>
  <sheetFormatPr defaultColWidth="8.77734375" defaultRowHeight="12.75"/>
  <cols>
    <col min="1" max="1" width="0" style="23" hidden="1" customWidth="1"/>
    <col min="2" max="2" width="18.88671875" style="36" customWidth="1"/>
    <col min="3" max="3" width="24.88671875" style="36" customWidth="1"/>
    <col min="4" max="4" width="11.21484375" style="37" customWidth="1"/>
    <col min="5" max="5" width="10.88671875" style="37" customWidth="1"/>
    <col min="6" max="6" width="13.5546875" style="37" customWidth="1"/>
    <col min="7" max="16384" width="8.77734375" style="23" customWidth="1"/>
  </cols>
  <sheetData>
    <row r="1" spans="1:12" ht="132.75" customHeight="1">
      <c r="A1" s="26"/>
      <c r="B1" s="529" t="s">
        <v>560</v>
      </c>
      <c r="C1" s="529"/>
      <c r="D1" s="529"/>
      <c r="E1" s="529"/>
      <c r="F1" s="529"/>
      <c r="G1" s="56"/>
      <c r="H1" s="56"/>
      <c r="I1" s="56"/>
      <c r="J1" s="56"/>
      <c r="K1" s="56"/>
      <c r="L1" s="56"/>
    </row>
    <row r="2" spans="1:6" ht="56.25" customHeight="1">
      <c r="A2" s="27"/>
      <c r="B2" s="530" t="s">
        <v>534</v>
      </c>
      <c r="C2" s="530"/>
      <c r="D2" s="530"/>
      <c r="E2" s="530"/>
      <c r="F2" s="530"/>
    </row>
    <row r="3" spans="1:6" ht="15.75">
      <c r="A3" s="28" t="s">
        <v>22</v>
      </c>
      <c r="B3" s="29"/>
      <c r="C3" s="29"/>
      <c r="D3" s="531" t="s">
        <v>0</v>
      </c>
      <c r="E3" s="531"/>
      <c r="F3" s="531"/>
    </row>
    <row r="4" spans="1:6" ht="31.5" customHeight="1">
      <c r="A4" s="30"/>
      <c r="B4" s="532" t="s">
        <v>23</v>
      </c>
      <c r="C4" s="532" t="s">
        <v>35</v>
      </c>
      <c r="D4" s="535" t="s">
        <v>3</v>
      </c>
      <c r="E4" s="535"/>
      <c r="F4" s="535"/>
    </row>
    <row r="5" spans="1:6" ht="12.75" customHeight="1">
      <c r="A5" s="30"/>
      <c r="B5" s="533"/>
      <c r="C5" s="533"/>
      <c r="D5" s="535" t="s">
        <v>548</v>
      </c>
      <c r="E5" s="535" t="s">
        <v>538</v>
      </c>
      <c r="F5" s="535" t="s">
        <v>539</v>
      </c>
    </row>
    <row r="6" spans="1:6" ht="26.25" customHeight="1">
      <c r="A6" s="30"/>
      <c r="B6" s="534"/>
      <c r="C6" s="534"/>
      <c r="D6" s="535"/>
      <c r="E6" s="535"/>
      <c r="F6" s="535"/>
    </row>
    <row r="7" spans="1:6" ht="47.25" customHeight="1">
      <c r="A7" s="31"/>
      <c r="B7" s="32" t="s">
        <v>71</v>
      </c>
      <c r="C7" s="59" t="s">
        <v>5</v>
      </c>
      <c r="D7" s="243">
        <f>D8+D29</f>
        <v>57159322.60999999</v>
      </c>
      <c r="E7" s="243">
        <f>E8+E29</f>
        <v>2850064.16</v>
      </c>
      <c r="F7" s="243">
        <f>D7+E7</f>
        <v>60009386.769999996</v>
      </c>
    </row>
    <row r="8" spans="1:6" ht="36" customHeight="1">
      <c r="A8" s="31"/>
      <c r="B8" s="261"/>
      <c r="C8" s="262" t="s">
        <v>115</v>
      </c>
      <c r="D8" s="263">
        <f>D9+D15+D21</f>
        <v>53946667.379999995</v>
      </c>
      <c r="E8" s="263">
        <f>E9+E15+E21</f>
        <v>2850064.16</v>
      </c>
      <c r="F8" s="263">
        <f aca="true" t="shared" si="0" ref="F8:F73">D8+E8</f>
        <v>56796731.53999999</v>
      </c>
    </row>
    <row r="9" spans="1:6" ht="49.5" customHeight="1">
      <c r="A9" s="30"/>
      <c r="B9" s="264" t="s">
        <v>72</v>
      </c>
      <c r="C9" s="265" t="s">
        <v>339</v>
      </c>
      <c r="D9" s="266">
        <f>D10</f>
        <v>46796667.379999995</v>
      </c>
      <c r="E9" s="266">
        <f>E10</f>
        <v>2850064.16</v>
      </c>
      <c r="F9" s="266">
        <f t="shared" si="0"/>
        <v>49646731.53999999</v>
      </c>
    </row>
    <row r="10" spans="1:6" ht="32.25" customHeight="1">
      <c r="A10" s="30"/>
      <c r="B10" s="32" t="s">
        <v>73</v>
      </c>
      <c r="C10" s="59" t="s">
        <v>74</v>
      </c>
      <c r="D10" s="243">
        <f>D11+D12+D13+D14</f>
        <v>46796667.379999995</v>
      </c>
      <c r="E10" s="243">
        <f>E11+E12+E13+E14</f>
        <v>2850064.16</v>
      </c>
      <c r="F10" s="243">
        <f t="shared" si="0"/>
        <v>49646731.53999999</v>
      </c>
    </row>
    <row r="11" spans="1:6" ht="173.25" customHeight="1">
      <c r="A11" s="30"/>
      <c r="B11" s="33" t="s">
        <v>67</v>
      </c>
      <c r="C11" s="55" t="s">
        <v>109</v>
      </c>
      <c r="D11" s="244">
        <v>40104352.26</v>
      </c>
      <c r="E11" s="244"/>
      <c r="F11" s="244">
        <f t="shared" si="0"/>
        <v>40104352.26</v>
      </c>
    </row>
    <row r="12" spans="1:6" ht="250.5" customHeight="1">
      <c r="A12" s="30"/>
      <c r="B12" s="33" t="s">
        <v>110</v>
      </c>
      <c r="C12" s="55" t="s">
        <v>164</v>
      </c>
      <c r="D12" s="244">
        <v>195000</v>
      </c>
      <c r="E12" s="244"/>
      <c r="F12" s="244">
        <f t="shared" si="0"/>
        <v>195000</v>
      </c>
    </row>
    <row r="13" spans="1:6" ht="118.5" customHeight="1">
      <c r="A13" s="30"/>
      <c r="B13" s="33" t="s">
        <v>113</v>
      </c>
      <c r="C13" s="62" t="s">
        <v>165</v>
      </c>
      <c r="D13" s="244">
        <v>263000</v>
      </c>
      <c r="E13" s="244">
        <v>100200</v>
      </c>
      <c r="F13" s="244">
        <f t="shared" si="0"/>
        <v>363200</v>
      </c>
    </row>
    <row r="14" spans="1:6" ht="198" customHeight="1">
      <c r="A14" s="30"/>
      <c r="B14" s="33" t="s">
        <v>526</v>
      </c>
      <c r="C14" s="62" t="s">
        <v>527</v>
      </c>
      <c r="D14" s="244">
        <v>6234315.12</v>
      </c>
      <c r="E14" s="244">
        <v>2749864.16</v>
      </c>
      <c r="F14" s="244">
        <f t="shared" si="0"/>
        <v>8984179.280000001</v>
      </c>
    </row>
    <row r="15" spans="1:6" ht="63.75" customHeight="1">
      <c r="A15" s="30"/>
      <c r="B15" s="268" t="s">
        <v>131</v>
      </c>
      <c r="C15" s="267" t="s">
        <v>344</v>
      </c>
      <c r="D15" s="266">
        <f>D16</f>
        <v>2190000</v>
      </c>
      <c r="E15" s="266"/>
      <c r="F15" s="266">
        <f t="shared" si="0"/>
        <v>2190000</v>
      </c>
    </row>
    <row r="16" spans="1:6" ht="81" customHeight="1">
      <c r="A16" s="30"/>
      <c r="B16" s="84" t="s">
        <v>132</v>
      </c>
      <c r="C16" s="270" t="s">
        <v>345</v>
      </c>
      <c r="D16" s="243">
        <f>D17+D18+D19+D20</f>
        <v>2190000</v>
      </c>
      <c r="E16" s="243"/>
      <c r="F16" s="243">
        <f t="shared" si="0"/>
        <v>2190000</v>
      </c>
    </row>
    <row r="17" spans="1:6" ht="179.25" customHeight="1">
      <c r="A17" s="30"/>
      <c r="B17" s="83" t="s">
        <v>151</v>
      </c>
      <c r="C17" s="62" t="s">
        <v>166</v>
      </c>
      <c r="D17" s="244">
        <v>1016600</v>
      </c>
      <c r="E17" s="244"/>
      <c r="F17" s="244">
        <f t="shared" si="0"/>
        <v>1016600</v>
      </c>
    </row>
    <row r="18" spans="1:6" ht="210" customHeight="1">
      <c r="A18" s="30"/>
      <c r="B18" s="83" t="s">
        <v>152</v>
      </c>
      <c r="C18" s="62" t="s">
        <v>167</v>
      </c>
      <c r="D18" s="244">
        <v>7100</v>
      </c>
      <c r="E18" s="244"/>
      <c r="F18" s="244">
        <f t="shared" si="0"/>
        <v>7100</v>
      </c>
    </row>
    <row r="19" spans="1:6" ht="172.5" customHeight="1">
      <c r="A19" s="30"/>
      <c r="B19" s="83" t="s">
        <v>153</v>
      </c>
      <c r="C19" s="62" t="s">
        <v>168</v>
      </c>
      <c r="D19" s="244">
        <v>1343000</v>
      </c>
      <c r="E19" s="244"/>
      <c r="F19" s="244">
        <f t="shared" si="0"/>
        <v>1343000</v>
      </c>
    </row>
    <row r="20" spans="1:6" ht="171" customHeight="1">
      <c r="A20" s="30"/>
      <c r="B20" s="83" t="s">
        <v>154</v>
      </c>
      <c r="C20" s="62" t="s">
        <v>169</v>
      </c>
      <c r="D20" s="244">
        <v>-176700</v>
      </c>
      <c r="E20" s="244"/>
      <c r="F20" s="244">
        <f t="shared" si="0"/>
        <v>-176700</v>
      </c>
    </row>
    <row r="21" spans="1:6" ht="39" customHeight="1">
      <c r="A21" s="30"/>
      <c r="B21" s="268" t="s">
        <v>75</v>
      </c>
      <c r="C21" s="265" t="s">
        <v>120</v>
      </c>
      <c r="D21" s="266">
        <f>D22+D24</f>
        <v>4960000</v>
      </c>
      <c r="E21" s="266"/>
      <c r="F21" s="266">
        <f t="shared" si="0"/>
        <v>4960000</v>
      </c>
    </row>
    <row r="22" spans="1:6" ht="35.25" customHeight="1">
      <c r="A22" s="30"/>
      <c r="B22" s="84" t="s">
        <v>76</v>
      </c>
      <c r="C22" s="59" t="s">
        <v>1</v>
      </c>
      <c r="D22" s="243">
        <f>D23</f>
        <v>1950000</v>
      </c>
      <c r="E22" s="243"/>
      <c r="F22" s="243">
        <f t="shared" si="0"/>
        <v>1950000</v>
      </c>
    </row>
    <row r="23" spans="1:6" ht="113.25" customHeight="1">
      <c r="A23" s="30"/>
      <c r="B23" s="83" t="s">
        <v>155</v>
      </c>
      <c r="C23" s="55" t="s">
        <v>170</v>
      </c>
      <c r="D23" s="244">
        <v>1950000</v>
      </c>
      <c r="E23" s="244"/>
      <c r="F23" s="244">
        <f t="shared" si="0"/>
        <v>1950000</v>
      </c>
    </row>
    <row r="24" spans="1:6" ht="21" customHeight="1">
      <c r="A24" s="30"/>
      <c r="B24" s="269" t="s">
        <v>77</v>
      </c>
      <c r="C24" s="61" t="s">
        <v>78</v>
      </c>
      <c r="D24" s="246">
        <f>D25+D27</f>
        <v>3010000</v>
      </c>
      <c r="E24" s="246"/>
      <c r="F24" s="243">
        <f t="shared" si="0"/>
        <v>3010000</v>
      </c>
    </row>
    <row r="25" spans="1:6" ht="36.75" customHeight="1">
      <c r="A25" s="30"/>
      <c r="B25" s="83" t="s">
        <v>160</v>
      </c>
      <c r="C25" s="54" t="s">
        <v>171</v>
      </c>
      <c r="D25" s="245">
        <f>D26</f>
        <v>1895000</v>
      </c>
      <c r="E25" s="245"/>
      <c r="F25" s="244">
        <f t="shared" si="0"/>
        <v>1895000</v>
      </c>
    </row>
    <row r="26" spans="1:6" ht="80.25" customHeight="1">
      <c r="A26" s="30"/>
      <c r="B26" s="65" t="s">
        <v>161</v>
      </c>
      <c r="C26" s="54" t="s">
        <v>172</v>
      </c>
      <c r="D26" s="245">
        <v>1895000</v>
      </c>
      <c r="E26" s="245"/>
      <c r="F26" s="244">
        <f t="shared" si="0"/>
        <v>1895000</v>
      </c>
    </row>
    <row r="27" spans="1:6" ht="33" customHeight="1">
      <c r="A27" s="30"/>
      <c r="B27" s="65" t="s">
        <v>162</v>
      </c>
      <c r="C27" s="53" t="s">
        <v>173</v>
      </c>
      <c r="D27" s="244">
        <f>D28</f>
        <v>1115000</v>
      </c>
      <c r="E27" s="244"/>
      <c r="F27" s="244">
        <f t="shared" si="0"/>
        <v>1115000</v>
      </c>
    </row>
    <row r="28" spans="1:6" ht="88.5" customHeight="1">
      <c r="A28" s="30"/>
      <c r="B28" s="65" t="s">
        <v>163</v>
      </c>
      <c r="C28" s="53" t="s">
        <v>174</v>
      </c>
      <c r="D28" s="244">
        <v>1115000</v>
      </c>
      <c r="E28" s="244"/>
      <c r="F28" s="244">
        <f t="shared" si="0"/>
        <v>1115000</v>
      </c>
    </row>
    <row r="29" spans="1:6" ht="37.5" customHeight="1">
      <c r="A29" s="30"/>
      <c r="B29" s="261"/>
      <c r="C29" s="262" t="s">
        <v>114</v>
      </c>
      <c r="D29" s="263">
        <f>D30+D41+D50+D54+D60</f>
        <v>3212655.23</v>
      </c>
      <c r="E29" s="263">
        <f>E30+E41+E50+E54+E60</f>
        <v>0</v>
      </c>
      <c r="F29" s="263">
        <f t="shared" si="0"/>
        <v>3212655.23</v>
      </c>
    </row>
    <row r="30" spans="1:6" ht="136.5" customHeight="1">
      <c r="A30" s="30"/>
      <c r="B30" s="264" t="s">
        <v>79</v>
      </c>
      <c r="C30" s="265" t="s">
        <v>14</v>
      </c>
      <c r="D30" s="266">
        <f>D31+D38</f>
        <v>2045000</v>
      </c>
      <c r="E30" s="266">
        <f>E31+E38</f>
        <v>1364</v>
      </c>
      <c r="F30" s="266">
        <f>F31+F38</f>
        <v>2046364</v>
      </c>
    </row>
    <row r="31" spans="1:6" ht="211.5" customHeight="1">
      <c r="A31" s="30"/>
      <c r="B31" s="33" t="s">
        <v>80</v>
      </c>
      <c r="C31" s="53" t="s">
        <v>175</v>
      </c>
      <c r="D31" s="275">
        <f>D32+D36+D34</f>
        <v>1045000</v>
      </c>
      <c r="E31" s="275">
        <f>E32+E36+E34</f>
        <v>1364</v>
      </c>
      <c r="F31" s="275">
        <f>F32+F36+F34</f>
        <v>1046364</v>
      </c>
    </row>
    <row r="32" spans="1:6" ht="137.25" customHeight="1">
      <c r="A32" s="30"/>
      <c r="B32" s="33" t="s">
        <v>116</v>
      </c>
      <c r="C32" s="53" t="s">
        <v>176</v>
      </c>
      <c r="D32" s="244">
        <f>D33</f>
        <v>750000</v>
      </c>
      <c r="E32" s="244"/>
      <c r="F32" s="244">
        <f t="shared" si="0"/>
        <v>750000</v>
      </c>
    </row>
    <row r="33" spans="1:6" ht="170.25" customHeight="1">
      <c r="A33" s="30"/>
      <c r="B33" s="33" t="s">
        <v>156</v>
      </c>
      <c r="C33" s="53" t="s">
        <v>177</v>
      </c>
      <c r="D33" s="244">
        <v>750000</v>
      </c>
      <c r="E33" s="272"/>
      <c r="F33" s="244">
        <f t="shared" si="0"/>
        <v>750000</v>
      </c>
    </row>
    <row r="34" spans="1:6" ht="170.25" customHeight="1">
      <c r="A34" s="30"/>
      <c r="B34" s="33" t="s">
        <v>555</v>
      </c>
      <c r="C34" s="53" t="s">
        <v>556</v>
      </c>
      <c r="D34" s="244"/>
      <c r="E34" s="272">
        <f>E35</f>
        <v>1364</v>
      </c>
      <c r="F34" s="244">
        <f t="shared" si="0"/>
        <v>1364</v>
      </c>
    </row>
    <row r="35" spans="1:6" ht="170.25" customHeight="1">
      <c r="A35" s="30"/>
      <c r="B35" s="33" t="s">
        <v>559</v>
      </c>
      <c r="C35" s="53" t="s">
        <v>557</v>
      </c>
      <c r="D35" s="244"/>
      <c r="E35" s="272">
        <v>1364</v>
      </c>
      <c r="F35" s="244">
        <f t="shared" si="0"/>
        <v>1364</v>
      </c>
    </row>
    <row r="36" spans="1:6" ht="207.75" customHeight="1">
      <c r="A36" s="30"/>
      <c r="B36" s="33" t="s">
        <v>117</v>
      </c>
      <c r="C36" s="55" t="s">
        <v>178</v>
      </c>
      <c r="D36" s="244">
        <f>D37</f>
        <v>295000</v>
      </c>
      <c r="E36" s="244"/>
      <c r="F36" s="244">
        <f t="shared" si="0"/>
        <v>295000</v>
      </c>
    </row>
    <row r="37" spans="1:6" ht="151.5" customHeight="1">
      <c r="A37" s="30"/>
      <c r="B37" s="33" t="s">
        <v>157</v>
      </c>
      <c r="C37" s="55" t="s">
        <v>179</v>
      </c>
      <c r="D37" s="244">
        <v>295000</v>
      </c>
      <c r="E37" s="244"/>
      <c r="F37" s="244">
        <f t="shared" si="0"/>
        <v>295000</v>
      </c>
    </row>
    <row r="38" spans="1:6" ht="197.25" customHeight="1">
      <c r="A38" s="30"/>
      <c r="B38" s="206" t="s">
        <v>391</v>
      </c>
      <c r="C38" s="295" t="s">
        <v>392</v>
      </c>
      <c r="D38" s="348">
        <f>D39</f>
        <v>1000000</v>
      </c>
      <c r="E38" s="348"/>
      <c r="F38" s="244">
        <f t="shared" si="0"/>
        <v>1000000</v>
      </c>
    </row>
    <row r="39" spans="1:6" ht="207.75" customHeight="1">
      <c r="A39" s="30"/>
      <c r="B39" s="206" t="s">
        <v>389</v>
      </c>
      <c r="C39" s="295" t="s">
        <v>390</v>
      </c>
      <c r="D39" s="245">
        <f>D40</f>
        <v>1000000</v>
      </c>
      <c r="E39" s="245"/>
      <c r="F39" s="244">
        <f t="shared" si="0"/>
        <v>1000000</v>
      </c>
    </row>
    <row r="40" spans="1:6" ht="180" customHeight="1">
      <c r="A40" s="30"/>
      <c r="B40" s="206" t="s">
        <v>387</v>
      </c>
      <c r="C40" s="295" t="s">
        <v>388</v>
      </c>
      <c r="D40" s="245">
        <v>1000000</v>
      </c>
      <c r="E40" s="271"/>
      <c r="F40" s="244">
        <f t="shared" si="0"/>
        <v>1000000</v>
      </c>
    </row>
    <row r="41" spans="1:6" ht="81.75" customHeight="1">
      <c r="A41" s="30"/>
      <c r="B41" s="445" t="s">
        <v>81</v>
      </c>
      <c r="C41" s="446" t="s">
        <v>15</v>
      </c>
      <c r="D41" s="447">
        <f>D42+D47</f>
        <v>337100</v>
      </c>
      <c r="E41" s="447"/>
      <c r="F41" s="266">
        <f t="shared" si="0"/>
        <v>337100</v>
      </c>
    </row>
    <row r="42" spans="1:6" ht="45" customHeight="1">
      <c r="A42" s="30"/>
      <c r="B42" s="33" t="s">
        <v>82</v>
      </c>
      <c r="C42" s="53" t="s">
        <v>16</v>
      </c>
      <c r="D42" s="271">
        <f>D43</f>
        <v>293100</v>
      </c>
      <c r="E42" s="271"/>
      <c r="F42" s="244">
        <f t="shared" si="0"/>
        <v>293100</v>
      </c>
    </row>
    <row r="43" spans="1:6" ht="93" customHeight="1">
      <c r="A43" s="30"/>
      <c r="B43" s="33" t="s">
        <v>158</v>
      </c>
      <c r="C43" s="53" t="s">
        <v>180</v>
      </c>
      <c r="D43" s="271">
        <f>D44+D45+D46</f>
        <v>293100</v>
      </c>
      <c r="E43" s="271"/>
      <c r="F43" s="244">
        <f t="shared" si="0"/>
        <v>293100</v>
      </c>
    </row>
    <row r="44" spans="1:6" ht="31.5" customHeight="1">
      <c r="A44" s="30"/>
      <c r="B44" s="33"/>
      <c r="C44" s="170" t="s">
        <v>146</v>
      </c>
      <c r="D44" s="332">
        <v>149000</v>
      </c>
      <c r="E44" s="332"/>
      <c r="F44" s="244">
        <f t="shared" si="0"/>
        <v>149000</v>
      </c>
    </row>
    <row r="45" spans="1:6" ht="36" customHeight="1">
      <c r="A45" s="30"/>
      <c r="B45" s="33"/>
      <c r="C45" s="170" t="s">
        <v>134</v>
      </c>
      <c r="D45" s="332">
        <v>43300</v>
      </c>
      <c r="E45" s="332"/>
      <c r="F45" s="244">
        <f t="shared" si="0"/>
        <v>43300</v>
      </c>
    </row>
    <row r="46" spans="1:6" ht="27" customHeight="1">
      <c r="A46" s="30"/>
      <c r="B46" s="33"/>
      <c r="C46" s="170" t="s">
        <v>2</v>
      </c>
      <c r="D46" s="332">
        <v>100800</v>
      </c>
      <c r="E46" s="332"/>
      <c r="F46" s="244">
        <f t="shared" si="0"/>
        <v>100800</v>
      </c>
    </row>
    <row r="47" spans="1:6" ht="45.75" customHeight="1">
      <c r="A47" s="30"/>
      <c r="B47" s="33" t="s">
        <v>405</v>
      </c>
      <c r="C47" s="53" t="s">
        <v>406</v>
      </c>
      <c r="D47" s="271">
        <f>D48</f>
        <v>44000</v>
      </c>
      <c r="E47" s="271"/>
      <c r="F47" s="244">
        <f t="shared" si="0"/>
        <v>44000</v>
      </c>
    </row>
    <row r="48" spans="1:6" ht="79.5" customHeight="1">
      <c r="A48" s="30"/>
      <c r="B48" s="33" t="s">
        <v>402</v>
      </c>
      <c r="C48" s="53" t="s">
        <v>403</v>
      </c>
      <c r="D48" s="271">
        <f>D49</f>
        <v>44000</v>
      </c>
      <c r="E48" s="271"/>
      <c r="F48" s="244">
        <f t="shared" si="0"/>
        <v>44000</v>
      </c>
    </row>
    <row r="49" spans="1:6" ht="92.25" customHeight="1">
      <c r="A49" s="30"/>
      <c r="B49" s="33" t="s">
        <v>401</v>
      </c>
      <c r="C49" s="53" t="s">
        <v>404</v>
      </c>
      <c r="D49" s="271">
        <v>44000</v>
      </c>
      <c r="E49" s="271"/>
      <c r="F49" s="244">
        <f t="shared" si="0"/>
        <v>44000</v>
      </c>
    </row>
    <row r="50" spans="1:6" ht="69" customHeight="1">
      <c r="A50" s="30"/>
      <c r="B50" s="264" t="s">
        <v>83</v>
      </c>
      <c r="C50" s="265" t="s">
        <v>118</v>
      </c>
      <c r="D50" s="448">
        <f>D51</f>
        <v>500000</v>
      </c>
      <c r="E50" s="266"/>
      <c r="F50" s="266">
        <f t="shared" si="0"/>
        <v>500000</v>
      </c>
    </row>
    <row r="51" spans="1:6" s="51" customFormat="1" ht="78.75" customHeight="1">
      <c r="A51" s="50"/>
      <c r="B51" s="247" t="s">
        <v>66</v>
      </c>
      <c r="C51" s="22" t="s">
        <v>181</v>
      </c>
      <c r="D51" s="273">
        <f>D52</f>
        <v>500000</v>
      </c>
      <c r="E51" s="340"/>
      <c r="F51" s="244">
        <f t="shared" si="0"/>
        <v>500000</v>
      </c>
    </row>
    <row r="52" spans="1:6" s="51" customFormat="1" ht="71.25" customHeight="1">
      <c r="A52" s="50"/>
      <c r="B52" s="247" t="s">
        <v>119</v>
      </c>
      <c r="C52" s="22" t="s">
        <v>182</v>
      </c>
      <c r="D52" s="273">
        <f>D53</f>
        <v>500000</v>
      </c>
      <c r="E52" s="340"/>
      <c r="F52" s="244">
        <f t="shared" si="0"/>
        <v>500000</v>
      </c>
    </row>
    <row r="53" spans="1:6" s="51" customFormat="1" ht="111.75" customHeight="1">
      <c r="A53" s="50"/>
      <c r="B53" s="52" t="s">
        <v>159</v>
      </c>
      <c r="C53" s="22" t="s">
        <v>183</v>
      </c>
      <c r="D53" s="273">
        <v>500000</v>
      </c>
      <c r="E53" s="340"/>
      <c r="F53" s="244">
        <f t="shared" si="0"/>
        <v>500000</v>
      </c>
    </row>
    <row r="54" spans="1:6" s="51" customFormat="1" ht="48" customHeight="1">
      <c r="A54" s="50"/>
      <c r="B54" s="264" t="s">
        <v>398</v>
      </c>
      <c r="C54" s="265" t="s">
        <v>399</v>
      </c>
      <c r="D54" s="266">
        <f>D56+D57+D59</f>
        <v>220000</v>
      </c>
      <c r="E54" s="266">
        <f>E56+E57+E59</f>
        <v>-1364</v>
      </c>
      <c r="F54" s="266">
        <f t="shared" si="0"/>
        <v>218636</v>
      </c>
    </row>
    <row r="55" spans="1:6" s="51" customFormat="1" ht="135.75" customHeight="1">
      <c r="A55" s="50"/>
      <c r="B55" s="52" t="s">
        <v>398</v>
      </c>
      <c r="C55" s="22" t="s">
        <v>400</v>
      </c>
      <c r="D55" s="340">
        <f>D56+D57+D59</f>
        <v>220000</v>
      </c>
      <c r="E55" s="340">
        <f>E56+E57+E59</f>
        <v>-1364</v>
      </c>
      <c r="F55" s="244">
        <f t="shared" si="0"/>
        <v>218636</v>
      </c>
    </row>
    <row r="56" spans="1:6" s="51" customFormat="1" ht="118.5" customHeight="1">
      <c r="A56" s="50"/>
      <c r="B56" s="247" t="s">
        <v>409</v>
      </c>
      <c r="C56" s="22" t="s">
        <v>410</v>
      </c>
      <c r="D56" s="340">
        <v>108000</v>
      </c>
      <c r="E56" s="340"/>
      <c r="F56" s="244">
        <f t="shared" si="0"/>
        <v>108000</v>
      </c>
    </row>
    <row r="57" spans="1:6" s="51" customFormat="1" ht="364.5" customHeight="1">
      <c r="A57" s="50"/>
      <c r="B57" s="52" t="s">
        <v>412</v>
      </c>
      <c r="C57" s="22" t="s">
        <v>411</v>
      </c>
      <c r="D57" s="273">
        <v>12000</v>
      </c>
      <c r="E57" s="340">
        <v>81100</v>
      </c>
      <c r="F57" s="244">
        <f t="shared" si="0"/>
        <v>93100</v>
      </c>
    </row>
    <row r="58" spans="1:6" s="51" customFormat="1" ht="153.75" customHeight="1">
      <c r="A58" s="50"/>
      <c r="B58" s="52" t="s">
        <v>451</v>
      </c>
      <c r="C58" s="22" t="s">
        <v>452</v>
      </c>
      <c r="D58" s="273">
        <f>D59</f>
        <v>100000</v>
      </c>
      <c r="E58" s="273">
        <v>-82464</v>
      </c>
      <c r="F58" s="244">
        <f t="shared" si="0"/>
        <v>17536</v>
      </c>
    </row>
    <row r="59" spans="1:6" s="51" customFormat="1" ht="156.75" customHeight="1">
      <c r="A59" s="50"/>
      <c r="B59" s="52" t="s">
        <v>450</v>
      </c>
      <c r="C59" s="22" t="s">
        <v>453</v>
      </c>
      <c r="D59" s="273">
        <v>100000</v>
      </c>
      <c r="E59" s="340">
        <v>-82464</v>
      </c>
      <c r="F59" s="244">
        <f t="shared" si="0"/>
        <v>17536</v>
      </c>
    </row>
    <row r="60" spans="1:6" s="51" customFormat="1" ht="51" customHeight="1">
      <c r="A60" s="50"/>
      <c r="B60" s="264" t="s">
        <v>454</v>
      </c>
      <c r="C60" s="265" t="s">
        <v>455</v>
      </c>
      <c r="D60" s="266">
        <f>D61</f>
        <v>110555.23</v>
      </c>
      <c r="E60" s="266"/>
      <c r="F60" s="266">
        <f t="shared" si="0"/>
        <v>110555.23</v>
      </c>
    </row>
    <row r="61" spans="1:6" s="51" customFormat="1" ht="35.25" customHeight="1">
      <c r="A61" s="50"/>
      <c r="B61" s="247" t="s">
        <v>483</v>
      </c>
      <c r="C61" s="22" t="s">
        <v>484</v>
      </c>
      <c r="D61" s="340">
        <f>D62</f>
        <v>110555.23</v>
      </c>
      <c r="E61" s="340"/>
      <c r="F61" s="244">
        <f t="shared" si="0"/>
        <v>110555.23</v>
      </c>
    </row>
    <row r="62" spans="1:6" s="51" customFormat="1" ht="58.5" customHeight="1">
      <c r="A62" s="50"/>
      <c r="B62" s="247" t="s">
        <v>458</v>
      </c>
      <c r="C62" s="22" t="s">
        <v>459</v>
      </c>
      <c r="D62" s="340">
        <f>D63+D66</f>
        <v>110555.23</v>
      </c>
      <c r="E62" s="340"/>
      <c r="F62" s="244">
        <f t="shared" si="0"/>
        <v>110555.23</v>
      </c>
    </row>
    <row r="63" spans="1:6" s="51" customFormat="1" ht="45" customHeight="1">
      <c r="A63" s="50"/>
      <c r="B63" s="247"/>
      <c r="C63" s="370" t="s">
        <v>485</v>
      </c>
      <c r="D63" s="340">
        <f>D64+D65</f>
        <v>65612.86</v>
      </c>
      <c r="E63" s="340"/>
      <c r="F63" s="244">
        <f t="shared" si="0"/>
        <v>65612.86</v>
      </c>
    </row>
    <row r="64" spans="1:6" s="51" customFormat="1" ht="18.75" customHeight="1">
      <c r="A64" s="50"/>
      <c r="B64" s="247"/>
      <c r="C64" s="371" t="s">
        <v>486</v>
      </c>
      <c r="D64" s="340">
        <v>12699.26</v>
      </c>
      <c r="E64" s="340"/>
      <c r="F64" s="244">
        <f t="shared" si="0"/>
        <v>12699.26</v>
      </c>
    </row>
    <row r="65" spans="1:6" s="51" customFormat="1" ht="21.75" customHeight="1">
      <c r="A65" s="50"/>
      <c r="B65" s="247"/>
      <c r="C65" s="372" t="s">
        <v>488</v>
      </c>
      <c r="D65" s="340">
        <v>52913.6</v>
      </c>
      <c r="E65" s="340"/>
      <c r="F65" s="244">
        <f t="shared" si="0"/>
        <v>52913.6</v>
      </c>
    </row>
    <row r="66" spans="1:6" s="51" customFormat="1" ht="43.5" customHeight="1">
      <c r="A66" s="50"/>
      <c r="B66" s="247"/>
      <c r="C66" s="370" t="s">
        <v>487</v>
      </c>
      <c r="D66" s="340">
        <f>D67+D68</f>
        <v>44942.369999999995</v>
      </c>
      <c r="E66" s="340"/>
      <c r="F66" s="244">
        <f t="shared" si="0"/>
        <v>44942.369999999995</v>
      </c>
    </row>
    <row r="67" spans="1:6" s="51" customFormat="1" ht="23.25" customHeight="1">
      <c r="A67" s="50"/>
      <c r="B67" s="247"/>
      <c r="C67" s="371" t="s">
        <v>486</v>
      </c>
      <c r="D67" s="340">
        <v>8698.52</v>
      </c>
      <c r="E67" s="340"/>
      <c r="F67" s="244">
        <f t="shared" si="0"/>
        <v>8698.52</v>
      </c>
    </row>
    <row r="68" spans="1:6" s="51" customFormat="1" ht="22.5" customHeight="1">
      <c r="A68" s="50"/>
      <c r="B68" s="52"/>
      <c r="C68" s="372" t="s">
        <v>488</v>
      </c>
      <c r="D68" s="273">
        <v>36243.85</v>
      </c>
      <c r="E68" s="273"/>
      <c r="F68" s="244">
        <f t="shared" si="0"/>
        <v>36243.85</v>
      </c>
    </row>
    <row r="69" spans="1:6" ht="39" customHeight="1">
      <c r="A69" s="30"/>
      <c r="B69" s="261" t="s">
        <v>84</v>
      </c>
      <c r="C69" s="262" t="s">
        <v>85</v>
      </c>
      <c r="D69" s="263">
        <f>D70+D104</f>
        <v>324444050.79999995</v>
      </c>
      <c r="E69" s="263">
        <f>E70+E104</f>
        <v>9772416</v>
      </c>
      <c r="F69" s="263">
        <f t="shared" si="0"/>
        <v>334216466.79999995</v>
      </c>
    </row>
    <row r="70" spans="1:8" ht="75" customHeight="1">
      <c r="A70" s="31"/>
      <c r="B70" s="32" t="s">
        <v>86</v>
      </c>
      <c r="C70" s="59" t="s">
        <v>65</v>
      </c>
      <c r="D70" s="243">
        <f>D71+D76+D96</f>
        <v>324444050.79999995</v>
      </c>
      <c r="E70" s="243">
        <f>E71+E76+E96</f>
        <v>9772416</v>
      </c>
      <c r="F70" s="243">
        <f t="shared" si="0"/>
        <v>334216466.79999995</v>
      </c>
      <c r="H70" s="373"/>
    </row>
    <row r="71" spans="1:6" ht="54" customHeight="1">
      <c r="A71" s="30"/>
      <c r="B71" s="264" t="s">
        <v>418</v>
      </c>
      <c r="C71" s="265" t="s">
        <v>329</v>
      </c>
      <c r="D71" s="266">
        <f>D73+D75</f>
        <v>21226847.47</v>
      </c>
      <c r="E71" s="266">
        <f>E73+E75</f>
        <v>0</v>
      </c>
      <c r="F71" s="266">
        <f t="shared" si="0"/>
        <v>21226847.47</v>
      </c>
    </row>
    <row r="72" spans="1:6" ht="37.5" customHeight="1">
      <c r="A72" s="30"/>
      <c r="B72" s="276" t="s">
        <v>422</v>
      </c>
      <c r="C72" s="277" t="s">
        <v>121</v>
      </c>
      <c r="D72" s="275">
        <f>D73</f>
        <v>17500300</v>
      </c>
      <c r="E72" s="275"/>
      <c r="F72" s="244">
        <f t="shared" si="0"/>
        <v>17500300</v>
      </c>
    </row>
    <row r="73" spans="1:6" ht="65.25" customHeight="1">
      <c r="A73" s="30"/>
      <c r="B73" s="33" t="s">
        <v>421</v>
      </c>
      <c r="C73" s="53" t="s">
        <v>184</v>
      </c>
      <c r="D73" s="244">
        <v>17500300</v>
      </c>
      <c r="E73" s="244"/>
      <c r="F73" s="244">
        <f t="shared" si="0"/>
        <v>17500300</v>
      </c>
    </row>
    <row r="74" spans="1:6" ht="60.75" customHeight="1">
      <c r="A74" s="30"/>
      <c r="B74" s="33" t="s">
        <v>420</v>
      </c>
      <c r="C74" s="54" t="s">
        <v>332</v>
      </c>
      <c r="D74" s="244">
        <f>D75</f>
        <v>3726547.47</v>
      </c>
      <c r="E74" s="244">
        <f>E75</f>
        <v>0</v>
      </c>
      <c r="F74" s="244">
        <f aca="true" t="shared" si="1" ref="F74:F106">D74+E74</f>
        <v>3726547.47</v>
      </c>
    </row>
    <row r="75" spans="1:6" ht="81.75" customHeight="1">
      <c r="A75" s="30"/>
      <c r="B75" s="33" t="s">
        <v>419</v>
      </c>
      <c r="C75" s="54" t="s">
        <v>333</v>
      </c>
      <c r="D75" s="244">
        <v>3726547.47</v>
      </c>
      <c r="E75" s="244"/>
      <c r="F75" s="244">
        <f t="shared" si="1"/>
        <v>3726547.47</v>
      </c>
    </row>
    <row r="76" spans="1:6" ht="76.5" customHeight="1">
      <c r="A76" s="30"/>
      <c r="B76" s="264" t="s">
        <v>510</v>
      </c>
      <c r="C76" s="449" t="s">
        <v>337</v>
      </c>
      <c r="D76" s="266">
        <f>D77+D80+D82+D84+D85+D87</f>
        <v>252757203.32999998</v>
      </c>
      <c r="E76" s="266"/>
      <c r="F76" s="266">
        <f t="shared" si="1"/>
        <v>252757203.32999998</v>
      </c>
    </row>
    <row r="77" spans="1:6" ht="188.25" customHeight="1">
      <c r="A77" s="30"/>
      <c r="B77" s="276" t="s">
        <v>445</v>
      </c>
      <c r="C77" s="347" t="s">
        <v>443</v>
      </c>
      <c r="D77" s="275">
        <f>D78</f>
        <v>2897397.18</v>
      </c>
      <c r="E77" s="275"/>
      <c r="F77" s="244">
        <f t="shared" si="1"/>
        <v>2897397.18</v>
      </c>
    </row>
    <row r="78" spans="1:6" ht="190.5" customHeight="1">
      <c r="A78" s="30"/>
      <c r="B78" s="274" t="s">
        <v>441</v>
      </c>
      <c r="C78" s="250" t="s">
        <v>444</v>
      </c>
      <c r="D78" s="275">
        <v>2897397.18</v>
      </c>
      <c r="E78" s="249"/>
      <c r="F78" s="244">
        <f t="shared" si="1"/>
        <v>2897397.18</v>
      </c>
    </row>
    <row r="79" spans="1:6" ht="261.75" customHeight="1">
      <c r="A79" s="30"/>
      <c r="B79" s="71" t="s">
        <v>467</v>
      </c>
      <c r="C79" s="250" t="s">
        <v>468</v>
      </c>
      <c r="D79" s="355">
        <v>60465087</v>
      </c>
      <c r="E79" s="275"/>
      <c r="F79" s="244">
        <f t="shared" si="1"/>
        <v>60465087</v>
      </c>
    </row>
    <row r="80" spans="1:6" ht="251.25" customHeight="1">
      <c r="A80" s="30"/>
      <c r="B80" s="71" t="s">
        <v>469</v>
      </c>
      <c r="C80" s="55" t="s">
        <v>470</v>
      </c>
      <c r="D80" s="450">
        <v>60465087</v>
      </c>
      <c r="E80" s="275"/>
      <c r="F80" s="244">
        <f t="shared" si="1"/>
        <v>60465087</v>
      </c>
    </row>
    <row r="81" spans="1:6" ht="190.5" customHeight="1">
      <c r="A81" s="30"/>
      <c r="B81" s="71" t="s">
        <v>471</v>
      </c>
      <c r="C81" s="277" t="s">
        <v>472</v>
      </c>
      <c r="D81" s="450">
        <f>D82</f>
        <v>610758</v>
      </c>
      <c r="E81" s="275"/>
      <c r="F81" s="244">
        <f t="shared" si="1"/>
        <v>610758</v>
      </c>
    </row>
    <row r="82" spans="1:6" ht="190.5" customHeight="1">
      <c r="A82" s="30"/>
      <c r="B82" s="71" t="s">
        <v>473</v>
      </c>
      <c r="C82" s="250" t="s">
        <v>474</v>
      </c>
      <c r="D82" s="450">
        <v>610758</v>
      </c>
      <c r="E82" s="275"/>
      <c r="F82" s="244">
        <f t="shared" si="1"/>
        <v>610758</v>
      </c>
    </row>
    <row r="83" spans="1:6" ht="160.5" customHeight="1">
      <c r="A83" s="30"/>
      <c r="B83" s="274" t="s">
        <v>491</v>
      </c>
      <c r="C83" s="250" t="s">
        <v>492</v>
      </c>
      <c r="D83" s="275">
        <f>D84</f>
        <v>185326</v>
      </c>
      <c r="E83" s="275"/>
      <c r="F83" s="244">
        <f t="shared" si="1"/>
        <v>185326</v>
      </c>
    </row>
    <row r="84" spans="1:6" ht="168" customHeight="1">
      <c r="A84" s="30"/>
      <c r="B84" s="274" t="s">
        <v>493</v>
      </c>
      <c r="C84" s="250" t="s">
        <v>494</v>
      </c>
      <c r="D84" s="389">
        <v>185326</v>
      </c>
      <c r="E84" s="275"/>
      <c r="F84" s="244">
        <f t="shared" si="1"/>
        <v>185326</v>
      </c>
    </row>
    <row r="85" spans="1:6" ht="39.75" customHeight="1">
      <c r="A85" s="30"/>
      <c r="B85" s="274" t="s">
        <v>514</v>
      </c>
      <c r="C85" s="250" t="s">
        <v>513</v>
      </c>
      <c r="D85" s="450">
        <f>D86</f>
        <v>44238</v>
      </c>
      <c r="E85" s="450"/>
      <c r="F85" s="244">
        <f t="shared" si="1"/>
        <v>44238</v>
      </c>
    </row>
    <row r="86" spans="1:6" ht="77.25" customHeight="1">
      <c r="A86" s="30"/>
      <c r="B86" s="274" t="s">
        <v>511</v>
      </c>
      <c r="C86" s="356" t="s">
        <v>512</v>
      </c>
      <c r="D86" s="249">
        <v>44238</v>
      </c>
      <c r="E86" s="389"/>
      <c r="F86" s="244">
        <f t="shared" si="1"/>
        <v>44238</v>
      </c>
    </row>
    <row r="87" spans="1:6" ht="30" customHeight="1">
      <c r="A87" s="30"/>
      <c r="B87" s="274" t="s">
        <v>424</v>
      </c>
      <c r="C87" s="277" t="s">
        <v>334</v>
      </c>
      <c r="D87" s="275">
        <f>D88</f>
        <v>188554397.14999998</v>
      </c>
      <c r="E87" s="275"/>
      <c r="F87" s="244">
        <f t="shared" si="1"/>
        <v>188554397.14999998</v>
      </c>
    </row>
    <row r="88" spans="1:6" ht="48" customHeight="1">
      <c r="A88" s="30"/>
      <c r="B88" s="65" t="s">
        <v>423</v>
      </c>
      <c r="C88" s="53" t="s">
        <v>335</v>
      </c>
      <c r="D88" s="244">
        <f>D89+D90+D91+D94+D95+D92+D93</f>
        <v>188554397.14999998</v>
      </c>
      <c r="E88" s="244"/>
      <c r="F88" s="244">
        <f t="shared" si="1"/>
        <v>188554397.14999998</v>
      </c>
    </row>
    <row r="89" spans="1:6" ht="24" customHeight="1">
      <c r="A89" s="30"/>
      <c r="B89" s="206"/>
      <c r="C89" s="207" t="s">
        <v>336</v>
      </c>
      <c r="D89" s="350">
        <v>5018662</v>
      </c>
      <c r="E89" s="351"/>
      <c r="F89" s="244">
        <f t="shared" si="1"/>
        <v>5018662</v>
      </c>
    </row>
    <row r="90" spans="1:6" ht="21.75" customHeight="1">
      <c r="A90" s="30"/>
      <c r="B90" s="206"/>
      <c r="C90" s="207" t="s">
        <v>456</v>
      </c>
      <c r="D90" s="352">
        <v>177690000</v>
      </c>
      <c r="E90" s="351"/>
      <c r="F90" s="244">
        <f t="shared" si="1"/>
        <v>177690000</v>
      </c>
    </row>
    <row r="91" spans="1:6" ht="21" customHeight="1">
      <c r="A91" s="30"/>
      <c r="B91" s="206"/>
      <c r="C91" s="207" t="s">
        <v>429</v>
      </c>
      <c r="D91" s="352">
        <v>400000</v>
      </c>
      <c r="E91" s="351"/>
      <c r="F91" s="244">
        <f t="shared" si="1"/>
        <v>400000</v>
      </c>
    </row>
    <row r="92" spans="1:6" ht="21" customHeight="1">
      <c r="A92" s="30"/>
      <c r="B92" s="206"/>
      <c r="C92" s="207" t="s">
        <v>540</v>
      </c>
      <c r="D92" s="352">
        <v>3130409.68</v>
      </c>
      <c r="E92" s="351"/>
      <c r="F92" s="244">
        <f t="shared" si="1"/>
        <v>3130409.68</v>
      </c>
    </row>
    <row r="93" spans="1:6" ht="21" customHeight="1">
      <c r="A93" s="30"/>
      <c r="B93" s="206"/>
      <c r="C93" s="207" t="s">
        <v>541</v>
      </c>
      <c r="D93" s="352">
        <v>799648.82</v>
      </c>
      <c r="E93" s="351"/>
      <c r="F93" s="244">
        <f t="shared" si="1"/>
        <v>799648.82</v>
      </c>
    </row>
    <row r="94" spans="1:6" ht="21" customHeight="1">
      <c r="A94" s="30"/>
      <c r="B94" s="206"/>
      <c r="C94" s="207" t="s">
        <v>489</v>
      </c>
      <c r="D94" s="352">
        <v>616145.45</v>
      </c>
      <c r="E94" s="354"/>
      <c r="F94" s="244">
        <f t="shared" si="1"/>
        <v>616145.45</v>
      </c>
    </row>
    <row r="95" spans="1:6" ht="21" customHeight="1">
      <c r="A95" s="30"/>
      <c r="B95" s="206"/>
      <c r="C95" s="207" t="s">
        <v>490</v>
      </c>
      <c r="D95" s="352">
        <v>899531.2</v>
      </c>
      <c r="E95" s="354"/>
      <c r="F95" s="244">
        <f t="shared" si="1"/>
        <v>899531.2</v>
      </c>
    </row>
    <row r="96" spans="1:6" ht="39.75" customHeight="1">
      <c r="A96" s="30"/>
      <c r="B96" s="445" t="s">
        <v>515</v>
      </c>
      <c r="C96" s="446" t="s">
        <v>87</v>
      </c>
      <c r="D96" s="266">
        <f>D97+D101</f>
        <v>50460000</v>
      </c>
      <c r="E96" s="266">
        <f>E97+E101</f>
        <v>9772416</v>
      </c>
      <c r="F96" s="266">
        <f t="shared" si="1"/>
        <v>60232416</v>
      </c>
    </row>
    <row r="97" spans="1:6" ht="141.75" customHeight="1">
      <c r="A97" s="30"/>
      <c r="B97" s="33" t="s">
        <v>425</v>
      </c>
      <c r="C97" s="55" t="s">
        <v>185</v>
      </c>
      <c r="D97" s="275">
        <f>D98</f>
        <v>460000</v>
      </c>
      <c r="E97" s="275"/>
      <c r="F97" s="244">
        <f t="shared" si="1"/>
        <v>460000</v>
      </c>
    </row>
    <row r="98" spans="1:6" ht="151.5" customHeight="1">
      <c r="A98" s="30"/>
      <c r="B98" s="33" t="s">
        <v>426</v>
      </c>
      <c r="C98" s="55" t="s">
        <v>186</v>
      </c>
      <c r="D98" s="244">
        <f>D99</f>
        <v>460000</v>
      </c>
      <c r="E98" s="244"/>
      <c r="F98" s="244">
        <f t="shared" si="1"/>
        <v>460000</v>
      </c>
    </row>
    <row r="99" spans="1:6" ht="27" customHeight="1">
      <c r="A99" s="30"/>
      <c r="B99" s="95"/>
      <c r="C99" s="251" t="s">
        <v>340</v>
      </c>
      <c r="D99" s="248">
        <v>460000</v>
      </c>
      <c r="E99" s="248"/>
      <c r="F99" s="244">
        <f t="shared" si="1"/>
        <v>460000</v>
      </c>
    </row>
    <row r="100" spans="1:6" ht="167.25" customHeight="1">
      <c r="A100" s="30"/>
      <c r="B100" s="274" t="s">
        <v>528</v>
      </c>
      <c r="C100" s="394" t="s">
        <v>529</v>
      </c>
      <c r="D100" s="348">
        <f>D101</f>
        <v>50000000</v>
      </c>
      <c r="E100" s="348">
        <f>E101</f>
        <v>9772416</v>
      </c>
      <c r="F100" s="244">
        <f t="shared" si="1"/>
        <v>59772416</v>
      </c>
    </row>
    <row r="101" spans="1:6" ht="174.75" customHeight="1">
      <c r="A101" s="30"/>
      <c r="B101" s="274" t="s">
        <v>530</v>
      </c>
      <c r="C101" s="395" t="s">
        <v>531</v>
      </c>
      <c r="D101" s="245">
        <v>50000000</v>
      </c>
      <c r="E101" s="245">
        <v>9772416</v>
      </c>
      <c r="F101" s="244">
        <f t="shared" si="1"/>
        <v>59772416</v>
      </c>
    </row>
    <row r="102" spans="1:6" ht="199.5" customHeight="1">
      <c r="A102" s="30"/>
      <c r="B102" s="264" t="s">
        <v>415</v>
      </c>
      <c r="C102" s="451" t="s">
        <v>413</v>
      </c>
      <c r="D102" s="452"/>
      <c r="E102" s="452"/>
      <c r="F102" s="266">
        <f t="shared" si="1"/>
        <v>0</v>
      </c>
    </row>
    <row r="103" spans="1:6" ht="210" customHeight="1">
      <c r="A103" s="30"/>
      <c r="B103" s="95" t="s">
        <v>427</v>
      </c>
      <c r="C103" s="295" t="s">
        <v>187</v>
      </c>
      <c r="D103" s="252"/>
      <c r="E103" s="252"/>
      <c r="F103" s="244">
        <f t="shared" si="1"/>
        <v>0</v>
      </c>
    </row>
    <row r="104" spans="1:6" ht="90" customHeight="1">
      <c r="A104" s="30"/>
      <c r="B104" s="445" t="s">
        <v>375</v>
      </c>
      <c r="C104" s="446" t="s">
        <v>414</v>
      </c>
      <c r="D104" s="453">
        <f>D105</f>
        <v>0</v>
      </c>
      <c r="E104" s="454"/>
      <c r="F104" s="266">
        <f t="shared" si="1"/>
        <v>0</v>
      </c>
    </row>
    <row r="105" spans="1:6" ht="105.75" customHeight="1">
      <c r="A105" s="30"/>
      <c r="B105" s="343" t="s">
        <v>416</v>
      </c>
      <c r="C105" s="341" t="s">
        <v>417</v>
      </c>
      <c r="D105" s="348"/>
      <c r="E105" s="342"/>
      <c r="F105" s="244">
        <f t="shared" si="1"/>
        <v>0</v>
      </c>
    </row>
    <row r="106" spans="1:6" ht="27.75" customHeight="1">
      <c r="A106" s="30"/>
      <c r="B106" s="60"/>
      <c r="C106" s="61" t="s">
        <v>70</v>
      </c>
      <c r="D106" s="246">
        <f>D7+D69</f>
        <v>381603373.40999997</v>
      </c>
      <c r="E106" s="246">
        <f>E7+E69</f>
        <v>12622480.16</v>
      </c>
      <c r="F106" s="243">
        <f t="shared" si="1"/>
        <v>394225853.57</v>
      </c>
    </row>
    <row r="107" spans="1:6" ht="15.75">
      <c r="A107" s="34"/>
      <c r="B107" s="35"/>
      <c r="C107" s="21"/>
      <c r="D107" s="20"/>
      <c r="E107" s="20"/>
      <c r="F107" s="20"/>
    </row>
    <row r="108" spans="1:6" ht="15.75">
      <c r="A108" s="34"/>
      <c r="B108" s="21"/>
      <c r="C108" s="21"/>
      <c r="D108" s="20"/>
      <c r="E108" s="20"/>
      <c r="F108" s="20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8"/>
  <sheetViews>
    <sheetView zoomScale="120" zoomScaleNormal="120" zoomScalePageLayoutView="0" workbookViewId="0" topLeftCell="A1">
      <selection activeCell="B1" sqref="B1:G1"/>
    </sheetView>
  </sheetViews>
  <sheetFormatPr defaultColWidth="8.88671875" defaultRowHeight="12.75"/>
  <cols>
    <col min="1" max="1" width="26.4453125" style="49" customWidth="1"/>
    <col min="2" max="2" width="13.77734375" style="49" customWidth="1"/>
    <col min="3" max="3" width="4.6640625" style="49" customWidth="1"/>
    <col min="4" max="4" width="10.99609375" style="48" customWidth="1"/>
    <col min="5" max="5" width="12.88671875" style="48" customWidth="1"/>
    <col min="6" max="6" width="12.10546875" style="48" hidden="1" customWidth="1"/>
    <col min="7" max="7" width="11.10546875" style="411" customWidth="1"/>
    <col min="8" max="8" width="11.6640625" style="47" bestFit="1" customWidth="1"/>
    <col min="9" max="9" width="15.6640625" style="47" customWidth="1"/>
    <col min="10" max="16384" width="8.88671875" style="47" customWidth="1"/>
  </cols>
  <sheetData>
    <row r="1" spans="2:7" ht="132.75" customHeight="1">
      <c r="B1" s="536" t="s">
        <v>562</v>
      </c>
      <c r="C1" s="537"/>
      <c r="D1" s="537"/>
      <c r="E1" s="537"/>
      <c r="F1" s="537"/>
      <c r="G1" s="537"/>
    </row>
    <row r="2" spans="1:7" ht="124.5" customHeight="1">
      <c r="A2" s="538" t="s">
        <v>537</v>
      </c>
      <c r="B2" s="538"/>
      <c r="C2" s="538"/>
      <c r="D2" s="538"/>
      <c r="E2" s="538"/>
      <c r="F2" s="538"/>
      <c r="G2" s="538"/>
    </row>
    <row r="3" spans="1:7" ht="18" customHeight="1">
      <c r="A3" s="539" t="s">
        <v>21</v>
      </c>
      <c r="B3" s="540" t="s">
        <v>90</v>
      </c>
      <c r="C3" s="542" t="s">
        <v>91</v>
      </c>
      <c r="D3" s="544" t="s">
        <v>133</v>
      </c>
      <c r="E3" s="544"/>
      <c r="F3" s="544"/>
      <c r="G3" s="544"/>
    </row>
    <row r="4" spans="1:7" ht="48" customHeight="1">
      <c r="A4" s="539" t="s">
        <v>111</v>
      </c>
      <c r="B4" s="541" t="s">
        <v>111</v>
      </c>
      <c r="C4" s="543" t="s">
        <v>111</v>
      </c>
      <c r="D4" s="306" t="s">
        <v>550</v>
      </c>
      <c r="E4" s="306" t="s">
        <v>538</v>
      </c>
      <c r="F4" s="306" t="s">
        <v>302</v>
      </c>
      <c r="G4" s="410" t="s">
        <v>539</v>
      </c>
    </row>
    <row r="5" spans="1:8" ht="42" customHeight="1">
      <c r="A5" s="253" t="s">
        <v>139</v>
      </c>
      <c r="B5" s="254"/>
      <c r="C5" s="255"/>
      <c r="D5" s="329">
        <f>D6+D9+D11+D17+D19+D21+D25+D27+D29+D33+D35+D38+D40+D66+D68+D70+D72+D77+D81+D86+D88+D93+D106</f>
        <v>362703020.05999994</v>
      </c>
      <c r="E5" s="329">
        <f>E6+E9+E11+E17+E19+E21+E25+E27+E29+E33+E35+E38+E40+E66+E68+E70+E72+E77+E81+E86+E88+E93+E106</f>
        <v>12622480.16</v>
      </c>
      <c r="F5" s="329">
        <f>F6+F9+F11+F17+F19+F21+F25+F27+F29+F33+F35+F38+F40+F66+F68+F70+F72+F77+F81+F86+F88+F93+F106</f>
        <v>0</v>
      </c>
      <c r="G5" s="329">
        <f>G6+G9+G11+G17+G19+G21+G25+G27+G29+G33+G35+G38+G40+G66+G68+G70+G72+G77+G81+G86+G88+G93+G106</f>
        <v>375325500.2199999</v>
      </c>
      <c r="H5" s="461"/>
    </row>
    <row r="6" spans="1:9" ht="39.75" customHeight="1">
      <c r="A6" s="85" t="s">
        <v>201</v>
      </c>
      <c r="B6" s="98" t="s">
        <v>216</v>
      </c>
      <c r="C6" s="139"/>
      <c r="D6" s="309">
        <f>D7+D8</f>
        <v>84450</v>
      </c>
      <c r="E6" s="309"/>
      <c r="F6" s="309"/>
      <c r="G6" s="309">
        <f>G7+G8</f>
        <v>84450</v>
      </c>
      <c r="H6" s="461"/>
      <c r="I6" s="461"/>
    </row>
    <row r="7" spans="1:8" ht="40.5" customHeight="1">
      <c r="A7" s="66" t="s">
        <v>289</v>
      </c>
      <c r="B7" s="71" t="s">
        <v>215</v>
      </c>
      <c r="C7" s="138">
        <v>200</v>
      </c>
      <c r="D7" s="135">
        <v>6500</v>
      </c>
      <c r="E7" s="134"/>
      <c r="F7" s="299"/>
      <c r="G7" s="135">
        <v>6500</v>
      </c>
      <c r="H7" s="461"/>
    </row>
    <row r="8" spans="1:8" ht="40.5" customHeight="1">
      <c r="A8" s="66" t="s">
        <v>289</v>
      </c>
      <c r="B8" s="71" t="s">
        <v>215</v>
      </c>
      <c r="C8" s="138">
        <v>300</v>
      </c>
      <c r="D8" s="135">
        <v>77950</v>
      </c>
      <c r="E8" s="134"/>
      <c r="F8" s="299"/>
      <c r="G8" s="135">
        <v>77950</v>
      </c>
      <c r="H8" s="461"/>
    </row>
    <row r="9" spans="1:8" ht="44.25" customHeight="1">
      <c r="A9" s="85" t="s">
        <v>202</v>
      </c>
      <c r="B9" s="98" t="s">
        <v>218</v>
      </c>
      <c r="C9" s="140"/>
      <c r="D9" s="298">
        <f>D10</f>
        <v>442420</v>
      </c>
      <c r="E9" s="298">
        <f>E10</f>
        <v>471914</v>
      </c>
      <c r="F9" s="298"/>
      <c r="G9" s="391">
        <f>D9+E9</f>
        <v>914334</v>
      </c>
      <c r="H9" s="461"/>
    </row>
    <row r="10" spans="1:8" ht="63" customHeight="1">
      <c r="A10" s="67" t="s">
        <v>237</v>
      </c>
      <c r="B10" s="71" t="s">
        <v>217</v>
      </c>
      <c r="C10" s="138">
        <v>200</v>
      </c>
      <c r="D10" s="299">
        <v>442420</v>
      </c>
      <c r="E10" s="299">
        <v>471914</v>
      </c>
      <c r="F10" s="299"/>
      <c r="G10" s="457">
        <f>D10+E10</f>
        <v>914334</v>
      </c>
      <c r="H10" s="461"/>
    </row>
    <row r="11" spans="1:8" ht="63.75" customHeight="1">
      <c r="A11" s="86" t="s">
        <v>203</v>
      </c>
      <c r="B11" s="98" t="s">
        <v>220</v>
      </c>
      <c r="C11" s="140"/>
      <c r="D11" s="298">
        <f>D12</f>
        <v>780800</v>
      </c>
      <c r="E11" s="309"/>
      <c r="F11" s="298"/>
      <c r="G11" s="298">
        <f>G12</f>
        <v>780800</v>
      </c>
      <c r="H11" s="461"/>
    </row>
    <row r="12" spans="1:8" ht="30" customHeight="1">
      <c r="A12" s="66" t="s">
        <v>238</v>
      </c>
      <c r="B12" s="71" t="s">
        <v>219</v>
      </c>
      <c r="C12" s="138">
        <v>200</v>
      </c>
      <c r="D12" s="299">
        <f>D13+D14+D15+D16</f>
        <v>780800</v>
      </c>
      <c r="E12" s="300"/>
      <c r="F12" s="299"/>
      <c r="G12" s="299">
        <f>G13+G14+G15+G16</f>
        <v>780800</v>
      </c>
      <c r="H12" s="461"/>
    </row>
    <row r="13" spans="1:8" ht="23.25" customHeight="1">
      <c r="A13" s="136" t="s">
        <v>122</v>
      </c>
      <c r="B13" s="71"/>
      <c r="C13" s="138"/>
      <c r="D13" s="300">
        <v>656300</v>
      </c>
      <c r="E13" s="300"/>
      <c r="F13" s="300"/>
      <c r="G13" s="300">
        <v>656300</v>
      </c>
      <c r="H13" s="461"/>
    </row>
    <row r="14" spans="1:8" ht="23.25" customHeight="1">
      <c r="A14" s="136" t="s">
        <v>146</v>
      </c>
      <c r="B14" s="71"/>
      <c r="C14" s="138"/>
      <c r="D14" s="300">
        <v>90000</v>
      </c>
      <c r="E14" s="300"/>
      <c r="F14" s="300"/>
      <c r="G14" s="300">
        <v>90000</v>
      </c>
      <c r="H14" s="461"/>
    </row>
    <row r="15" spans="1:8" ht="23.25" customHeight="1">
      <c r="A15" s="136" t="s">
        <v>2</v>
      </c>
      <c r="B15" s="71"/>
      <c r="C15" s="138"/>
      <c r="D15" s="300">
        <v>26500</v>
      </c>
      <c r="E15" s="300"/>
      <c r="F15" s="300"/>
      <c r="G15" s="300">
        <v>26500</v>
      </c>
      <c r="H15" s="461"/>
    </row>
    <row r="16" spans="1:8" ht="28.5" customHeight="1">
      <c r="A16" s="136" t="s">
        <v>134</v>
      </c>
      <c r="B16" s="71"/>
      <c r="C16" s="138"/>
      <c r="D16" s="300">
        <v>8000</v>
      </c>
      <c r="E16" s="300"/>
      <c r="F16" s="300"/>
      <c r="G16" s="300">
        <v>8000</v>
      </c>
      <c r="H16" s="461"/>
    </row>
    <row r="17" spans="1:8" ht="78.75" customHeight="1">
      <c r="A17" s="87" t="s">
        <v>384</v>
      </c>
      <c r="B17" s="99" t="s">
        <v>221</v>
      </c>
      <c r="C17" s="140"/>
      <c r="D17" s="309">
        <f>D18</f>
        <v>376200</v>
      </c>
      <c r="E17" s="309"/>
      <c r="F17" s="298"/>
      <c r="G17" s="309">
        <f>G18</f>
        <v>376200</v>
      </c>
      <c r="H17" s="461"/>
    </row>
    <row r="18" spans="1:8" ht="62.25" customHeight="1">
      <c r="A18" s="66" t="s">
        <v>239</v>
      </c>
      <c r="B18" s="71" t="s">
        <v>222</v>
      </c>
      <c r="C18" s="138">
        <v>200</v>
      </c>
      <c r="D18" s="300">
        <v>376200</v>
      </c>
      <c r="E18" s="300"/>
      <c r="F18" s="299"/>
      <c r="G18" s="300">
        <v>376200</v>
      </c>
      <c r="H18" s="461"/>
    </row>
    <row r="19" spans="1:8" ht="81" customHeight="1">
      <c r="A19" s="87" t="s">
        <v>204</v>
      </c>
      <c r="B19" s="98" t="s">
        <v>264</v>
      </c>
      <c r="C19" s="140"/>
      <c r="D19" s="309">
        <f>D20</f>
        <v>179900</v>
      </c>
      <c r="E19" s="309"/>
      <c r="F19" s="309"/>
      <c r="G19" s="309">
        <f>G20</f>
        <v>179900</v>
      </c>
      <c r="H19" s="461"/>
    </row>
    <row r="20" spans="1:8" s="101" customFormat="1" ht="49.5" customHeight="1">
      <c r="A20" s="102" t="s">
        <v>266</v>
      </c>
      <c r="B20" s="109" t="s">
        <v>265</v>
      </c>
      <c r="C20" s="141">
        <v>200</v>
      </c>
      <c r="D20" s="310">
        <v>179900</v>
      </c>
      <c r="E20" s="310"/>
      <c r="F20" s="310"/>
      <c r="G20" s="310">
        <v>179900</v>
      </c>
      <c r="H20" s="461"/>
    </row>
    <row r="21" spans="1:8" ht="104.25" customHeight="1">
      <c r="A21" s="87" t="s">
        <v>205</v>
      </c>
      <c r="B21" s="333" t="s">
        <v>223</v>
      </c>
      <c r="C21" s="334"/>
      <c r="D21" s="314">
        <f>D22+D24+D23</f>
        <v>22803693.099999998</v>
      </c>
      <c r="E21" s="314">
        <f>E22+E24</f>
        <v>1102835.49</v>
      </c>
      <c r="F21" s="314"/>
      <c r="G21" s="391">
        <f>D21+E21</f>
        <v>23906528.589999996</v>
      </c>
      <c r="H21" s="461"/>
    </row>
    <row r="22" spans="1:8" ht="87" customHeight="1">
      <c r="A22" s="66" t="s">
        <v>240</v>
      </c>
      <c r="B22" s="71" t="s">
        <v>224</v>
      </c>
      <c r="C22" s="138">
        <v>200</v>
      </c>
      <c r="D22" s="300">
        <v>19703801.33</v>
      </c>
      <c r="E22" s="300">
        <v>1102835.49</v>
      </c>
      <c r="F22" s="300"/>
      <c r="G22" s="457">
        <f>D22+E22</f>
        <v>20806636.819999997</v>
      </c>
      <c r="H22" s="461"/>
    </row>
    <row r="23" spans="1:8" ht="87" customHeight="1">
      <c r="A23" s="66" t="s">
        <v>240</v>
      </c>
      <c r="B23" s="71" t="s">
        <v>224</v>
      </c>
      <c r="C23" s="138">
        <v>800</v>
      </c>
      <c r="D23" s="300">
        <v>50000</v>
      </c>
      <c r="E23" s="300"/>
      <c r="F23" s="300"/>
      <c r="G23" s="457">
        <v>50000</v>
      </c>
      <c r="H23" s="461"/>
    </row>
    <row r="24" spans="1:8" ht="60" customHeight="1">
      <c r="A24" s="66" t="s">
        <v>447</v>
      </c>
      <c r="B24" s="71" t="s">
        <v>446</v>
      </c>
      <c r="C24" s="138">
        <v>200</v>
      </c>
      <c r="D24" s="300">
        <v>3049891.77</v>
      </c>
      <c r="E24" s="300"/>
      <c r="F24" s="300"/>
      <c r="G24" s="300">
        <v>3049891.77</v>
      </c>
      <c r="H24" s="461"/>
    </row>
    <row r="25" spans="1:8" ht="56.25" customHeight="1">
      <c r="A25" s="349" t="s">
        <v>206</v>
      </c>
      <c r="B25" s="335" t="s">
        <v>225</v>
      </c>
      <c r="C25" s="336"/>
      <c r="D25" s="330">
        <f>D26</f>
        <v>240000</v>
      </c>
      <c r="E25" s="330">
        <f>E26</f>
        <v>0</v>
      </c>
      <c r="F25" s="330"/>
      <c r="G25" s="330">
        <f>G26</f>
        <v>240000</v>
      </c>
      <c r="H25" s="461"/>
    </row>
    <row r="26" spans="1:8" ht="26.25" customHeight="1">
      <c r="A26" s="100" t="s">
        <v>241</v>
      </c>
      <c r="B26" s="104" t="s">
        <v>226</v>
      </c>
      <c r="C26" s="143">
        <v>200</v>
      </c>
      <c r="D26" s="308">
        <v>240000</v>
      </c>
      <c r="E26" s="308"/>
      <c r="F26" s="308"/>
      <c r="G26" s="308">
        <f>D26+E26</f>
        <v>240000</v>
      </c>
      <c r="H26" s="461"/>
    </row>
    <row r="27" spans="1:8" s="72" customFormat="1" ht="120.75" customHeight="1">
      <c r="A27" s="88" t="s">
        <v>207</v>
      </c>
      <c r="B27" s="103" t="s">
        <v>227</v>
      </c>
      <c r="C27" s="142"/>
      <c r="D27" s="307">
        <f>D28</f>
        <v>5236200</v>
      </c>
      <c r="E27" s="307">
        <f>E28</f>
        <v>0</v>
      </c>
      <c r="F27" s="307"/>
      <c r="G27" s="307">
        <f>G28</f>
        <v>5236200</v>
      </c>
      <c r="H27" s="461"/>
    </row>
    <row r="28" spans="1:8" s="72" customFormat="1" ht="75" customHeight="1">
      <c r="A28" s="80" t="s">
        <v>242</v>
      </c>
      <c r="B28" s="104" t="s">
        <v>228</v>
      </c>
      <c r="C28" s="145">
        <v>200</v>
      </c>
      <c r="D28" s="308">
        <v>5236200</v>
      </c>
      <c r="E28" s="308"/>
      <c r="F28" s="308"/>
      <c r="G28" s="308">
        <f>D28+E28</f>
        <v>5236200</v>
      </c>
      <c r="H28" s="461"/>
    </row>
    <row r="29" spans="1:8" ht="72" customHeight="1">
      <c r="A29" s="89" t="s">
        <v>209</v>
      </c>
      <c r="B29" s="103" t="s">
        <v>229</v>
      </c>
      <c r="C29" s="146"/>
      <c r="D29" s="314">
        <f>D30+D32+D31</f>
        <v>1378770</v>
      </c>
      <c r="E29" s="314">
        <f>E30+E32+E31</f>
        <v>0</v>
      </c>
      <c r="F29" s="314"/>
      <c r="G29" s="391">
        <f>D29+E29</f>
        <v>1378770</v>
      </c>
      <c r="H29" s="461"/>
    </row>
    <row r="30" spans="1:8" ht="67.5" customHeight="1">
      <c r="A30" s="67" t="s">
        <v>243</v>
      </c>
      <c r="B30" s="104" t="s">
        <v>230</v>
      </c>
      <c r="C30" s="147">
        <v>400</v>
      </c>
      <c r="D30" s="300"/>
      <c r="E30" s="300"/>
      <c r="F30" s="300"/>
      <c r="G30" s="457"/>
      <c r="H30" s="461"/>
    </row>
    <row r="31" spans="1:8" ht="28.5" customHeight="1">
      <c r="A31" s="80" t="s">
        <v>244</v>
      </c>
      <c r="B31" s="104" t="s">
        <v>231</v>
      </c>
      <c r="C31" s="145">
        <v>400</v>
      </c>
      <c r="D31" s="301">
        <v>677436</v>
      </c>
      <c r="E31" s="301"/>
      <c r="F31" s="303"/>
      <c r="G31" s="457">
        <f>D31+E31</f>
        <v>677436</v>
      </c>
      <c r="H31" s="461"/>
    </row>
    <row r="32" spans="1:8" ht="28.5" customHeight="1">
      <c r="A32" s="80" t="s">
        <v>545</v>
      </c>
      <c r="B32" s="104" t="s">
        <v>343</v>
      </c>
      <c r="C32" s="145">
        <v>200</v>
      </c>
      <c r="D32" s="313">
        <v>701334</v>
      </c>
      <c r="E32" s="313"/>
      <c r="F32" s="313"/>
      <c r="G32" s="457">
        <f>D32+E32</f>
        <v>701334</v>
      </c>
      <c r="H32" s="461"/>
    </row>
    <row r="33" spans="1:8" s="73" customFormat="1" ht="68.25" customHeight="1">
      <c r="A33" s="90" t="s">
        <v>297</v>
      </c>
      <c r="B33" s="103" t="s">
        <v>232</v>
      </c>
      <c r="C33" s="140"/>
      <c r="D33" s="311">
        <f>D34</f>
        <v>80000</v>
      </c>
      <c r="E33" s="311"/>
      <c r="F33" s="311"/>
      <c r="G33" s="311">
        <f>G34</f>
        <v>80000</v>
      </c>
      <c r="H33" s="461"/>
    </row>
    <row r="34" spans="1:8" s="73" customFormat="1" ht="44.25" customHeight="1">
      <c r="A34" s="66" t="s">
        <v>245</v>
      </c>
      <c r="B34" s="104" t="s">
        <v>233</v>
      </c>
      <c r="C34" s="138">
        <v>200</v>
      </c>
      <c r="D34" s="312">
        <v>80000</v>
      </c>
      <c r="E34" s="308"/>
      <c r="F34" s="308"/>
      <c r="G34" s="312">
        <v>80000</v>
      </c>
      <c r="H34" s="461"/>
    </row>
    <row r="35" spans="1:8" s="72" customFormat="1" ht="53.25" customHeight="1">
      <c r="A35" s="108" t="s">
        <v>208</v>
      </c>
      <c r="B35" s="103" t="s">
        <v>234</v>
      </c>
      <c r="C35" s="142"/>
      <c r="D35" s="307">
        <f>D36+D37</f>
        <v>9652155.309999999</v>
      </c>
      <c r="E35" s="307">
        <f>E36+E37</f>
        <v>895212.88</v>
      </c>
      <c r="F35" s="307">
        <f>F36+F37</f>
        <v>0</v>
      </c>
      <c r="G35" s="307">
        <f>G36+G37</f>
        <v>10547368.19</v>
      </c>
      <c r="H35" s="461"/>
    </row>
    <row r="36" spans="1:8" s="72" customFormat="1" ht="17.25" customHeight="1">
      <c r="A36" s="80" t="s">
        <v>246</v>
      </c>
      <c r="B36" s="104" t="s">
        <v>235</v>
      </c>
      <c r="C36" s="144">
        <v>200</v>
      </c>
      <c r="D36" s="308">
        <v>5485967.05</v>
      </c>
      <c r="E36" s="308">
        <v>664816.88</v>
      </c>
      <c r="F36" s="302"/>
      <c r="G36" s="312">
        <f aca="true" t="shared" si="0" ref="G36:G43">D36+E36</f>
        <v>6150783.93</v>
      </c>
      <c r="H36" s="461"/>
    </row>
    <row r="37" spans="1:8" s="72" customFormat="1" ht="26.25" customHeight="1">
      <c r="A37" s="80" t="s">
        <v>247</v>
      </c>
      <c r="B37" s="104" t="s">
        <v>236</v>
      </c>
      <c r="C37" s="145">
        <v>200</v>
      </c>
      <c r="D37" s="312">
        <v>4166188.26</v>
      </c>
      <c r="E37" s="308">
        <v>230396</v>
      </c>
      <c r="F37" s="302"/>
      <c r="G37" s="312">
        <f t="shared" si="0"/>
        <v>4396584.26</v>
      </c>
      <c r="H37" s="461"/>
    </row>
    <row r="38" spans="1:8" s="72" customFormat="1" ht="72" customHeight="1">
      <c r="A38" s="90" t="s">
        <v>290</v>
      </c>
      <c r="B38" s="103" t="s">
        <v>248</v>
      </c>
      <c r="C38" s="140"/>
      <c r="D38" s="311">
        <f>D39</f>
        <v>24000</v>
      </c>
      <c r="E38" s="311"/>
      <c r="F38" s="311"/>
      <c r="G38" s="311">
        <f t="shared" si="0"/>
        <v>24000</v>
      </c>
      <c r="H38" s="461"/>
    </row>
    <row r="39" spans="1:8" s="72" customFormat="1" ht="41.25" customHeight="1">
      <c r="A39" s="80" t="s">
        <v>250</v>
      </c>
      <c r="B39" s="137" t="s">
        <v>249</v>
      </c>
      <c r="C39" s="148">
        <v>200</v>
      </c>
      <c r="D39" s="315">
        <v>24000</v>
      </c>
      <c r="E39" s="315"/>
      <c r="F39" s="315"/>
      <c r="G39" s="315">
        <f t="shared" si="0"/>
        <v>24000</v>
      </c>
      <c r="H39" s="461"/>
    </row>
    <row r="40" spans="1:8" s="72" customFormat="1" ht="42.75" customHeight="1">
      <c r="A40" s="91" t="s">
        <v>210</v>
      </c>
      <c r="B40" s="103" t="s">
        <v>251</v>
      </c>
      <c r="C40" s="140"/>
      <c r="D40" s="309">
        <f>D41+D45+D46+D47+D48+D52+D53+D54+D60+D64+D65+D57</f>
        <v>25067393.650000002</v>
      </c>
      <c r="E40" s="309">
        <f>E41+E45+E46+E47+E48+E52+E53+E54+E60+E64+E65+E57</f>
        <v>37800</v>
      </c>
      <c r="F40" s="309"/>
      <c r="G40" s="391">
        <f t="shared" si="0"/>
        <v>25105193.650000002</v>
      </c>
      <c r="H40" s="461"/>
    </row>
    <row r="41" spans="1:8" s="72" customFormat="1" ht="63" customHeight="1">
      <c r="A41" s="380" t="s">
        <v>323</v>
      </c>
      <c r="B41" s="419" t="s">
        <v>252</v>
      </c>
      <c r="C41" s="327"/>
      <c r="D41" s="415">
        <f>D42+D43+D44</f>
        <v>5038898.82</v>
      </c>
      <c r="E41" s="415">
        <f>E42+E43+E44</f>
        <v>0</v>
      </c>
      <c r="F41" s="415"/>
      <c r="G41" s="415">
        <f t="shared" si="0"/>
        <v>5038898.82</v>
      </c>
      <c r="H41" s="461"/>
    </row>
    <row r="42" spans="1:8" s="72" customFormat="1" ht="63.75" customHeight="1">
      <c r="A42" s="420" t="s">
        <v>324</v>
      </c>
      <c r="B42" s="419" t="s">
        <v>252</v>
      </c>
      <c r="C42" s="327">
        <v>100</v>
      </c>
      <c r="D42" s="312">
        <v>4086645.13</v>
      </c>
      <c r="E42" s="301"/>
      <c r="F42" s="135"/>
      <c r="G42" s="312">
        <f t="shared" si="0"/>
        <v>4086645.13</v>
      </c>
      <c r="H42" s="461"/>
    </row>
    <row r="43" spans="1:8" s="72" customFormat="1" ht="60.75" customHeight="1">
      <c r="A43" s="420" t="s">
        <v>324</v>
      </c>
      <c r="B43" s="421" t="s">
        <v>252</v>
      </c>
      <c r="C43" s="422">
        <v>200</v>
      </c>
      <c r="D43" s="315">
        <v>952253.69</v>
      </c>
      <c r="E43" s="301"/>
      <c r="F43" s="135"/>
      <c r="G43" s="457">
        <f t="shared" si="0"/>
        <v>952253.69</v>
      </c>
      <c r="H43" s="461"/>
    </row>
    <row r="44" spans="1:8" s="72" customFormat="1" ht="67.5" customHeight="1">
      <c r="A44" s="420" t="s">
        <v>324</v>
      </c>
      <c r="B44" s="423" t="s">
        <v>252</v>
      </c>
      <c r="C44" s="327">
        <v>800</v>
      </c>
      <c r="D44" s="300"/>
      <c r="E44" s="300"/>
      <c r="F44" s="300"/>
      <c r="G44" s="412"/>
      <c r="H44" s="461"/>
    </row>
    <row r="45" spans="1:8" s="72" customFormat="1" ht="91.5" customHeight="1">
      <c r="A45" s="380" t="s">
        <v>338</v>
      </c>
      <c r="B45" s="238" t="s">
        <v>432</v>
      </c>
      <c r="C45" s="132">
        <v>100</v>
      </c>
      <c r="D45" s="416">
        <v>743505.49</v>
      </c>
      <c r="E45" s="415"/>
      <c r="F45" s="415"/>
      <c r="G45" s="416">
        <v>743505.49</v>
      </c>
      <c r="H45" s="461"/>
    </row>
    <row r="46" spans="1:8" s="72" customFormat="1" ht="67.5" customHeight="1">
      <c r="A46" s="380" t="s">
        <v>433</v>
      </c>
      <c r="B46" s="238" t="s">
        <v>434</v>
      </c>
      <c r="C46" s="132">
        <v>100</v>
      </c>
      <c r="D46" s="416">
        <v>39131.87</v>
      </c>
      <c r="E46" s="415"/>
      <c r="F46" s="415"/>
      <c r="G46" s="416">
        <v>39131.87</v>
      </c>
      <c r="H46" s="461"/>
    </row>
    <row r="47" spans="1:8" s="72" customFormat="1" ht="67.5" customHeight="1">
      <c r="A47" s="380" t="s">
        <v>435</v>
      </c>
      <c r="B47" s="238" t="s">
        <v>436</v>
      </c>
      <c r="C47" s="132">
        <v>200</v>
      </c>
      <c r="D47" s="416">
        <v>1540666.19</v>
      </c>
      <c r="E47" s="415"/>
      <c r="F47" s="415"/>
      <c r="G47" s="416">
        <f>D47+E47</f>
        <v>1540666.19</v>
      </c>
      <c r="H47" s="461"/>
    </row>
    <row r="48" spans="1:8" s="72" customFormat="1" ht="51" customHeight="1">
      <c r="A48" s="424" t="s">
        <v>325</v>
      </c>
      <c r="B48" s="425" t="s">
        <v>253</v>
      </c>
      <c r="C48" s="426"/>
      <c r="D48" s="417">
        <f>D49+D50+D51</f>
        <v>5940055.8</v>
      </c>
      <c r="E48" s="417">
        <f>E49+E50+E51</f>
        <v>0</v>
      </c>
      <c r="F48" s="417"/>
      <c r="G48" s="416">
        <f>D48+E48</f>
        <v>5940055.8</v>
      </c>
      <c r="H48" s="461"/>
    </row>
    <row r="49" spans="1:8" s="72" customFormat="1" ht="51" customHeight="1">
      <c r="A49" s="420" t="s">
        <v>326</v>
      </c>
      <c r="B49" s="419" t="s">
        <v>253</v>
      </c>
      <c r="C49" s="327">
        <v>100</v>
      </c>
      <c r="D49" s="308">
        <v>4376992.84</v>
      </c>
      <c r="E49" s="308"/>
      <c r="F49" s="308"/>
      <c r="G49" s="308">
        <f>D49+E49</f>
        <v>4376992.84</v>
      </c>
      <c r="H49" s="461"/>
    </row>
    <row r="50" spans="1:8" s="72" customFormat="1" ht="54" customHeight="1">
      <c r="A50" s="420" t="s">
        <v>326</v>
      </c>
      <c r="B50" s="419" t="s">
        <v>253</v>
      </c>
      <c r="C50" s="327">
        <v>200</v>
      </c>
      <c r="D50" s="308">
        <v>1535129.96</v>
      </c>
      <c r="E50" s="308"/>
      <c r="F50" s="308"/>
      <c r="G50" s="457">
        <f>D50+E50</f>
        <v>1535129.96</v>
      </c>
      <c r="H50" s="461"/>
    </row>
    <row r="51" spans="1:8" s="72" customFormat="1" ht="54" customHeight="1">
      <c r="A51" s="427" t="s">
        <v>326</v>
      </c>
      <c r="B51" s="421" t="s">
        <v>253</v>
      </c>
      <c r="C51" s="422">
        <v>800</v>
      </c>
      <c r="D51" s="315">
        <v>27933</v>
      </c>
      <c r="E51" s="315"/>
      <c r="F51" s="315"/>
      <c r="G51" s="315">
        <v>27933</v>
      </c>
      <c r="H51" s="461"/>
    </row>
    <row r="52" spans="1:8" s="72" customFormat="1" ht="80.25" customHeight="1">
      <c r="A52" s="380" t="s">
        <v>338</v>
      </c>
      <c r="B52" s="238" t="s">
        <v>437</v>
      </c>
      <c r="C52" s="132">
        <v>100</v>
      </c>
      <c r="D52" s="416">
        <v>2230516.44</v>
      </c>
      <c r="E52" s="415"/>
      <c r="F52" s="415"/>
      <c r="G52" s="416">
        <v>2230516.44</v>
      </c>
      <c r="H52" s="461"/>
    </row>
    <row r="53" spans="1:8" s="72" customFormat="1" ht="66.75" customHeight="1">
      <c r="A53" s="380" t="s">
        <v>433</v>
      </c>
      <c r="B53" s="238" t="s">
        <v>438</v>
      </c>
      <c r="C53" s="132">
        <v>100</v>
      </c>
      <c r="D53" s="416">
        <v>117395.6</v>
      </c>
      <c r="E53" s="415"/>
      <c r="F53" s="415"/>
      <c r="G53" s="416">
        <v>117395.6</v>
      </c>
      <c r="H53" s="461"/>
    </row>
    <row r="54" spans="1:8" s="72" customFormat="1" ht="84.75" customHeight="1">
      <c r="A54" s="326" t="s">
        <v>394</v>
      </c>
      <c r="B54" s="274" t="s">
        <v>395</v>
      </c>
      <c r="C54" s="327"/>
      <c r="D54" s="415">
        <f>D55</f>
        <v>460000</v>
      </c>
      <c r="E54" s="415"/>
      <c r="F54" s="415"/>
      <c r="G54" s="415">
        <f>G55</f>
        <v>460000</v>
      </c>
      <c r="H54" s="461"/>
    </row>
    <row r="55" spans="1:8" s="72" customFormat="1" ht="84.75" customHeight="1">
      <c r="A55" s="326" t="s">
        <v>394</v>
      </c>
      <c r="B55" s="274" t="s">
        <v>395</v>
      </c>
      <c r="C55" s="327">
        <v>100</v>
      </c>
      <c r="D55" s="328">
        <v>460000</v>
      </c>
      <c r="E55" s="328"/>
      <c r="F55" s="328"/>
      <c r="G55" s="328">
        <v>460000</v>
      </c>
      <c r="H55" s="461"/>
    </row>
    <row r="56" spans="1:8" s="72" customFormat="1" ht="74.25" customHeight="1">
      <c r="A56" s="326" t="s">
        <v>394</v>
      </c>
      <c r="B56" s="274" t="s">
        <v>395</v>
      </c>
      <c r="C56" s="327">
        <v>200</v>
      </c>
      <c r="D56" s="328"/>
      <c r="E56" s="328"/>
      <c r="F56" s="328"/>
      <c r="G56" s="412"/>
      <c r="H56" s="461"/>
    </row>
    <row r="57" spans="1:8" s="72" customFormat="1" ht="74.25" customHeight="1">
      <c r="A57" s="326" t="s">
        <v>495</v>
      </c>
      <c r="B57" s="274" t="s">
        <v>525</v>
      </c>
      <c r="C57" s="327">
        <v>200</v>
      </c>
      <c r="D57" s="415">
        <f>D58+D59</f>
        <v>50000</v>
      </c>
      <c r="E57" s="415"/>
      <c r="F57" s="415"/>
      <c r="G57" s="415">
        <f>G58+G59</f>
        <v>50000</v>
      </c>
      <c r="H57" s="461"/>
    </row>
    <row r="58" spans="1:8" s="72" customFormat="1" ht="26.25" customHeight="1">
      <c r="A58" s="428" t="s">
        <v>460</v>
      </c>
      <c r="B58" s="374"/>
      <c r="C58" s="327"/>
      <c r="D58" s="328">
        <v>44238</v>
      </c>
      <c r="E58" s="328"/>
      <c r="F58" s="328"/>
      <c r="G58" s="328">
        <v>44238</v>
      </c>
      <c r="H58" s="461"/>
    </row>
    <row r="59" spans="1:8" s="72" customFormat="1" ht="27" customHeight="1">
      <c r="A59" s="428" t="s">
        <v>461</v>
      </c>
      <c r="B59" s="374"/>
      <c r="C59" s="327"/>
      <c r="D59" s="328">
        <v>5762</v>
      </c>
      <c r="E59" s="328"/>
      <c r="F59" s="328"/>
      <c r="G59" s="328">
        <v>5762</v>
      </c>
      <c r="H59" s="461"/>
    </row>
    <row r="60" spans="1:8" s="72" customFormat="1" ht="51" customHeight="1">
      <c r="A60" s="424" t="s">
        <v>327</v>
      </c>
      <c r="B60" s="429" t="s">
        <v>254</v>
      </c>
      <c r="C60" s="426"/>
      <c r="D60" s="418">
        <f>D61+D62+D63</f>
        <v>6754970.73</v>
      </c>
      <c r="E60" s="418">
        <f>E61+E62+E63</f>
        <v>37800</v>
      </c>
      <c r="F60" s="418"/>
      <c r="G60" s="416">
        <f>D60+E60</f>
        <v>6792770.73</v>
      </c>
      <c r="H60" s="461"/>
    </row>
    <row r="61" spans="1:8" s="72" customFormat="1" ht="50.25" customHeight="1">
      <c r="A61" s="420" t="s">
        <v>328</v>
      </c>
      <c r="B61" s="430" t="s">
        <v>254</v>
      </c>
      <c r="C61" s="327">
        <v>100</v>
      </c>
      <c r="D61" s="300">
        <v>4888429.62</v>
      </c>
      <c r="E61" s="301"/>
      <c r="F61" s="300"/>
      <c r="G61" s="457">
        <f>D61+E61</f>
        <v>4888429.62</v>
      </c>
      <c r="H61" s="461"/>
    </row>
    <row r="62" spans="1:8" s="72" customFormat="1" ht="51" customHeight="1">
      <c r="A62" s="420" t="s">
        <v>328</v>
      </c>
      <c r="B62" s="430" t="s">
        <v>254</v>
      </c>
      <c r="C62" s="327">
        <v>200</v>
      </c>
      <c r="D62" s="300">
        <v>1863541.11</v>
      </c>
      <c r="E62" s="328">
        <v>37800</v>
      </c>
      <c r="F62" s="300"/>
      <c r="G62" s="457">
        <f>D62+E62</f>
        <v>1901341.11</v>
      </c>
      <c r="H62" s="461"/>
    </row>
    <row r="63" spans="1:8" s="72" customFormat="1" ht="53.25" customHeight="1">
      <c r="A63" s="420" t="s">
        <v>328</v>
      </c>
      <c r="B63" s="430" t="s">
        <v>254</v>
      </c>
      <c r="C63" s="327">
        <v>800</v>
      </c>
      <c r="D63" s="300">
        <v>3000</v>
      </c>
      <c r="E63" s="300"/>
      <c r="F63" s="300"/>
      <c r="G63" s="457">
        <f>D63+E63</f>
        <v>3000</v>
      </c>
      <c r="H63" s="461"/>
    </row>
    <row r="64" spans="1:8" s="72" customFormat="1" ht="80.25" customHeight="1">
      <c r="A64" s="380" t="s">
        <v>338</v>
      </c>
      <c r="B64" s="238" t="s">
        <v>439</v>
      </c>
      <c r="C64" s="132">
        <v>100</v>
      </c>
      <c r="D64" s="416">
        <v>2044640.07</v>
      </c>
      <c r="E64" s="415"/>
      <c r="F64" s="415"/>
      <c r="G64" s="416">
        <v>2044640.07</v>
      </c>
      <c r="H64" s="461"/>
    </row>
    <row r="65" spans="1:8" s="72" customFormat="1" ht="75.75" customHeight="1">
      <c r="A65" s="380" t="s">
        <v>433</v>
      </c>
      <c r="B65" s="238" t="s">
        <v>440</v>
      </c>
      <c r="C65" s="132">
        <v>100</v>
      </c>
      <c r="D65" s="416">
        <v>107612.64</v>
      </c>
      <c r="E65" s="415"/>
      <c r="F65" s="415"/>
      <c r="G65" s="416">
        <v>107612.64</v>
      </c>
      <c r="H65" s="461"/>
    </row>
    <row r="66" spans="1:8" ht="97.5" customHeight="1">
      <c r="A66" s="344" t="s">
        <v>211</v>
      </c>
      <c r="B66" s="97" t="s">
        <v>255</v>
      </c>
      <c r="C66" s="345"/>
      <c r="D66" s="346">
        <f>D67</f>
        <v>27234</v>
      </c>
      <c r="E66" s="346"/>
      <c r="F66" s="346"/>
      <c r="G66" s="346">
        <f>G67</f>
        <v>27234</v>
      </c>
      <c r="H66" s="461"/>
    </row>
    <row r="67" spans="1:8" ht="57.75" customHeight="1">
      <c r="A67" s="67" t="s">
        <v>256</v>
      </c>
      <c r="B67" s="106" t="s">
        <v>257</v>
      </c>
      <c r="C67" s="145">
        <v>300</v>
      </c>
      <c r="D67" s="312">
        <v>27234</v>
      </c>
      <c r="E67" s="312"/>
      <c r="F67" s="312"/>
      <c r="G67" s="312">
        <v>27234</v>
      </c>
      <c r="H67" s="461"/>
    </row>
    <row r="68" spans="1:8" ht="58.5" customHeight="1">
      <c r="A68" s="86" t="s">
        <v>212</v>
      </c>
      <c r="B68" s="105" t="s">
        <v>258</v>
      </c>
      <c r="C68" s="149"/>
      <c r="D68" s="311">
        <f>D69</f>
        <v>874493</v>
      </c>
      <c r="E68" s="311"/>
      <c r="F68" s="311"/>
      <c r="G68" s="311">
        <f>G69</f>
        <v>874493</v>
      </c>
      <c r="H68" s="461"/>
    </row>
    <row r="69" spans="1:8" ht="87.75" customHeight="1">
      <c r="A69" s="66" t="s">
        <v>259</v>
      </c>
      <c r="B69" s="107" t="s">
        <v>260</v>
      </c>
      <c r="C69" s="148">
        <v>200</v>
      </c>
      <c r="D69" s="315">
        <v>874493</v>
      </c>
      <c r="E69" s="312"/>
      <c r="F69" s="312"/>
      <c r="G69" s="315">
        <f>D69+E69</f>
        <v>874493</v>
      </c>
      <c r="H69" s="461"/>
    </row>
    <row r="70" spans="1:8" ht="111.75" customHeight="1">
      <c r="A70" s="85" t="s">
        <v>213</v>
      </c>
      <c r="B70" s="103" t="s">
        <v>261</v>
      </c>
      <c r="C70" s="140"/>
      <c r="D70" s="309">
        <f>D71</f>
        <v>52683</v>
      </c>
      <c r="E70" s="309"/>
      <c r="F70" s="309"/>
      <c r="G70" s="309">
        <f>G71</f>
        <v>52683</v>
      </c>
      <c r="H70" s="461"/>
    </row>
    <row r="71" spans="1:8" ht="33" customHeight="1">
      <c r="A71" s="257" t="s">
        <v>262</v>
      </c>
      <c r="B71" s="107" t="s">
        <v>263</v>
      </c>
      <c r="C71" s="148">
        <v>200</v>
      </c>
      <c r="D71" s="316">
        <v>52683</v>
      </c>
      <c r="E71" s="315"/>
      <c r="F71" s="315"/>
      <c r="G71" s="316">
        <v>52683</v>
      </c>
      <c r="H71" s="461"/>
    </row>
    <row r="72" spans="1:8" ht="33" customHeight="1">
      <c r="A72" s="338" t="s">
        <v>396</v>
      </c>
      <c r="B72" s="103" t="s">
        <v>428</v>
      </c>
      <c r="C72" s="339"/>
      <c r="D72" s="309">
        <f>D73</f>
        <v>177707769</v>
      </c>
      <c r="E72" s="309"/>
      <c r="F72" s="309"/>
      <c r="G72" s="309">
        <f>G73</f>
        <v>177707769</v>
      </c>
      <c r="H72" s="461"/>
    </row>
    <row r="73" spans="1:8" ht="85.5" customHeight="1">
      <c r="A73" s="66" t="s">
        <v>481</v>
      </c>
      <c r="B73" s="337" t="s">
        <v>480</v>
      </c>
      <c r="C73" s="138">
        <v>400</v>
      </c>
      <c r="D73" s="300">
        <f>D74+D75+D76</f>
        <v>177707769</v>
      </c>
      <c r="E73" s="300"/>
      <c r="F73" s="300"/>
      <c r="G73" s="300">
        <f>G74+G75+G76</f>
        <v>177707769</v>
      </c>
      <c r="H73" s="461"/>
    </row>
    <row r="74" spans="1:8" ht="21" customHeight="1">
      <c r="A74" s="136" t="s">
        <v>533</v>
      </c>
      <c r="B74" s="337"/>
      <c r="C74" s="138"/>
      <c r="D74" s="413">
        <v>175913100</v>
      </c>
      <c r="E74" s="413"/>
      <c r="F74" s="300"/>
      <c r="G74" s="413">
        <v>175913100</v>
      </c>
      <c r="H74" s="461"/>
    </row>
    <row r="75" spans="1:8" ht="24.75" customHeight="1">
      <c r="A75" s="136" t="s">
        <v>460</v>
      </c>
      <c r="B75" s="337"/>
      <c r="C75" s="138"/>
      <c r="D75" s="178">
        <v>1776900</v>
      </c>
      <c r="E75" s="178"/>
      <c r="F75" s="300"/>
      <c r="G75" s="178">
        <v>1776900</v>
      </c>
      <c r="H75" s="461"/>
    </row>
    <row r="76" spans="1:8" ht="24.75" customHeight="1">
      <c r="A76" s="136" t="s">
        <v>461</v>
      </c>
      <c r="B76" s="337"/>
      <c r="C76" s="138"/>
      <c r="D76" s="178">
        <v>17769</v>
      </c>
      <c r="E76" s="178"/>
      <c r="F76" s="300"/>
      <c r="G76" s="178">
        <v>17769</v>
      </c>
      <c r="H76" s="461"/>
    </row>
    <row r="77" spans="1:8" ht="87" customHeight="1">
      <c r="A77" s="353" t="s">
        <v>462</v>
      </c>
      <c r="B77" s="99"/>
      <c r="C77" s="140"/>
      <c r="D77" s="309">
        <f>D78+D79+D80</f>
        <v>61692773.4</v>
      </c>
      <c r="E77" s="309"/>
      <c r="F77" s="309"/>
      <c r="G77" s="309">
        <f>G78+G79+G80</f>
        <v>61692773.4</v>
      </c>
      <c r="H77" s="461"/>
    </row>
    <row r="78" spans="1:8" ht="147" customHeight="1">
      <c r="A78" s="82" t="s">
        <v>463</v>
      </c>
      <c r="B78" s="277" t="s">
        <v>464</v>
      </c>
      <c r="C78" s="327">
        <v>400</v>
      </c>
      <c r="D78" s="301">
        <v>60465087</v>
      </c>
      <c r="E78" s="300"/>
      <c r="F78" s="300"/>
      <c r="G78" s="301">
        <v>60465087</v>
      </c>
      <c r="H78" s="461"/>
    </row>
    <row r="79" spans="1:8" ht="106.5" customHeight="1">
      <c r="A79" s="82" t="s">
        <v>465</v>
      </c>
      <c r="B79" s="277" t="s">
        <v>466</v>
      </c>
      <c r="C79" s="327">
        <v>400</v>
      </c>
      <c r="D79" s="301">
        <v>610758</v>
      </c>
      <c r="E79" s="300"/>
      <c r="F79" s="300"/>
      <c r="G79" s="301">
        <v>610758</v>
      </c>
      <c r="H79" s="461"/>
    </row>
    <row r="80" spans="1:8" ht="44.25" customHeight="1">
      <c r="A80" s="82" t="s">
        <v>509</v>
      </c>
      <c r="B80" s="277" t="s">
        <v>507</v>
      </c>
      <c r="C80" s="327">
        <v>400</v>
      </c>
      <c r="D80" s="301">
        <v>616928.4</v>
      </c>
      <c r="E80" s="300"/>
      <c r="F80" s="300"/>
      <c r="G80" s="301">
        <v>616928.4</v>
      </c>
      <c r="H80" s="461"/>
    </row>
    <row r="81" spans="1:8" ht="39" customHeight="1">
      <c r="A81" s="85" t="s">
        <v>475</v>
      </c>
      <c r="B81" s="99"/>
      <c r="C81" s="140"/>
      <c r="D81" s="309">
        <f>D82+D83+D84+D85</f>
        <v>50683895.42</v>
      </c>
      <c r="E81" s="309">
        <f>E82+E83+E84+E85</f>
        <v>10114717.79</v>
      </c>
      <c r="F81" s="309">
        <f>F82+F83+F84+F85</f>
        <v>0</v>
      </c>
      <c r="G81" s="309">
        <f>G82+G83+G84+G85</f>
        <v>60798613.21</v>
      </c>
      <c r="H81" s="461"/>
    </row>
    <row r="82" spans="1:8" ht="75" customHeight="1">
      <c r="A82" s="82" t="s">
        <v>479</v>
      </c>
      <c r="B82" s="71" t="s">
        <v>478</v>
      </c>
      <c r="C82" s="138">
        <v>200</v>
      </c>
      <c r="D82" s="301">
        <v>50000000</v>
      </c>
      <c r="E82" s="300"/>
      <c r="F82" s="300"/>
      <c r="G82" s="301">
        <v>50000000</v>
      </c>
      <c r="H82" s="461"/>
    </row>
    <row r="83" spans="1:8" ht="46.5" customHeight="1">
      <c r="A83" s="82" t="s">
        <v>522</v>
      </c>
      <c r="B83" s="71" t="s">
        <v>523</v>
      </c>
      <c r="C83" s="138">
        <v>200</v>
      </c>
      <c r="D83" s="301">
        <v>633895.42</v>
      </c>
      <c r="E83" s="300"/>
      <c r="F83" s="300"/>
      <c r="G83" s="301">
        <f>D83+E83</f>
        <v>633895.42</v>
      </c>
      <c r="H83" s="461"/>
    </row>
    <row r="84" spans="1:8" ht="78" customHeight="1">
      <c r="A84" s="82" t="s">
        <v>544</v>
      </c>
      <c r="B84" s="71">
        <v>2210190380</v>
      </c>
      <c r="C84" s="138">
        <v>200</v>
      </c>
      <c r="D84" s="301">
        <v>50000</v>
      </c>
      <c r="E84" s="300"/>
      <c r="F84" s="300"/>
      <c r="G84" s="301">
        <f>D84+E84</f>
        <v>50000</v>
      </c>
      <c r="H84" s="461"/>
    </row>
    <row r="85" spans="1:8" ht="78" customHeight="1">
      <c r="A85" s="82" t="s">
        <v>554</v>
      </c>
      <c r="B85" s="37" t="s">
        <v>553</v>
      </c>
      <c r="C85" s="138">
        <v>200</v>
      </c>
      <c r="D85" s="301"/>
      <c r="E85" s="300">
        <v>10114717.79</v>
      </c>
      <c r="F85" s="300"/>
      <c r="G85" s="301">
        <f>D85+E85</f>
        <v>10114717.79</v>
      </c>
      <c r="H85" s="461"/>
    </row>
    <row r="86" spans="1:8" ht="75" customHeight="1">
      <c r="A86" s="85" t="s">
        <v>517</v>
      </c>
      <c r="B86" s="99"/>
      <c r="C86" s="140"/>
      <c r="D86" s="391">
        <f>D87</f>
        <v>3000</v>
      </c>
      <c r="E86" s="391"/>
      <c r="F86" s="309"/>
      <c r="G86" s="391">
        <f>G87</f>
        <v>3000</v>
      </c>
      <c r="H86" s="461"/>
    </row>
    <row r="87" spans="1:8" ht="36" customHeight="1">
      <c r="A87" s="82" t="s">
        <v>516</v>
      </c>
      <c r="B87" s="71">
        <v>2610190310</v>
      </c>
      <c r="C87" s="138"/>
      <c r="D87" s="301">
        <v>3000</v>
      </c>
      <c r="E87" s="300"/>
      <c r="F87" s="300"/>
      <c r="G87" s="301">
        <v>3000</v>
      </c>
      <c r="H87" s="461"/>
    </row>
    <row r="88" spans="1:8" ht="91.5" customHeight="1">
      <c r="A88" s="85" t="s">
        <v>518</v>
      </c>
      <c r="B88" s="99"/>
      <c r="C88" s="339"/>
      <c r="D88" s="391">
        <f>D89+D92</f>
        <v>202280</v>
      </c>
      <c r="E88" s="391"/>
      <c r="F88" s="309"/>
      <c r="G88" s="391">
        <f>G89+G92</f>
        <v>202280</v>
      </c>
      <c r="H88" s="461"/>
    </row>
    <row r="89" spans="1:8" ht="75" customHeight="1">
      <c r="A89" s="82" t="s">
        <v>497</v>
      </c>
      <c r="B89" s="71" t="s">
        <v>498</v>
      </c>
      <c r="C89" s="138">
        <v>200</v>
      </c>
      <c r="D89" s="301">
        <f>D90+D91</f>
        <v>195080</v>
      </c>
      <c r="E89" s="300"/>
      <c r="F89" s="300"/>
      <c r="G89" s="301">
        <f>G90+G91</f>
        <v>195080</v>
      </c>
      <c r="H89" s="461"/>
    </row>
    <row r="90" spans="1:8" ht="23.25" customHeight="1">
      <c r="A90" s="136" t="s">
        <v>460</v>
      </c>
      <c r="B90" s="71"/>
      <c r="C90" s="138"/>
      <c r="D90" s="472">
        <v>185326</v>
      </c>
      <c r="E90" s="473"/>
      <c r="F90" s="473"/>
      <c r="G90" s="472">
        <v>185326</v>
      </c>
      <c r="H90" s="461"/>
    </row>
    <row r="91" spans="1:8" ht="17.25" customHeight="1">
      <c r="A91" s="136" t="s">
        <v>461</v>
      </c>
      <c r="B91" s="71"/>
      <c r="C91" s="138"/>
      <c r="D91" s="472">
        <v>9754</v>
      </c>
      <c r="E91" s="473"/>
      <c r="F91" s="473"/>
      <c r="G91" s="472">
        <v>9754</v>
      </c>
      <c r="H91" s="461"/>
    </row>
    <row r="92" spans="1:8" ht="33.75" customHeight="1">
      <c r="A92" s="66" t="s">
        <v>532</v>
      </c>
      <c r="B92" s="71">
        <v>2810190370</v>
      </c>
      <c r="C92" s="138"/>
      <c r="D92" s="301">
        <v>7200</v>
      </c>
      <c r="E92" s="300"/>
      <c r="F92" s="300"/>
      <c r="G92" s="301">
        <v>7200</v>
      </c>
      <c r="H92" s="461"/>
    </row>
    <row r="93" spans="1:8" ht="52.5" customHeight="1">
      <c r="A93" s="85" t="s">
        <v>519</v>
      </c>
      <c r="B93" s="99"/>
      <c r="C93" s="140"/>
      <c r="D93" s="391">
        <f>D94+D105</f>
        <v>1817742.09</v>
      </c>
      <c r="E93" s="391">
        <f>E94+E105</f>
        <v>0</v>
      </c>
      <c r="F93" s="391">
        <f>F94+F105</f>
        <v>0</v>
      </c>
      <c r="G93" s="391">
        <f>G94+G105</f>
        <v>1817742.09</v>
      </c>
      <c r="H93" s="461"/>
    </row>
    <row r="94" spans="1:8" ht="54" customHeight="1">
      <c r="A94" s="66" t="s">
        <v>520</v>
      </c>
      <c r="B94" s="71" t="s">
        <v>500</v>
      </c>
      <c r="C94" s="138">
        <v>200</v>
      </c>
      <c r="D94" s="301">
        <f>D95+D100</f>
        <v>1783149</v>
      </c>
      <c r="E94" s="300"/>
      <c r="F94" s="300"/>
      <c r="G94" s="301">
        <f>G95+G100</f>
        <v>1783149</v>
      </c>
      <c r="H94" s="461"/>
    </row>
    <row r="95" spans="1:8" ht="43.5" customHeight="1">
      <c r="A95" s="370" t="s">
        <v>501</v>
      </c>
      <c r="B95" s="71"/>
      <c r="C95" s="138"/>
      <c r="D95" s="134">
        <f>D96+D97+D98+D99</f>
        <v>1058272</v>
      </c>
      <c r="E95" s="300"/>
      <c r="F95" s="300"/>
      <c r="G95" s="134">
        <f>G96+G97+G98+G99</f>
        <v>1058272</v>
      </c>
      <c r="H95" s="461"/>
    </row>
    <row r="96" spans="1:8" ht="17.25" customHeight="1">
      <c r="A96" s="384" t="s">
        <v>502</v>
      </c>
      <c r="B96" s="71"/>
      <c r="C96" s="138"/>
      <c r="D96" s="385">
        <v>899531.2</v>
      </c>
      <c r="E96" s="300"/>
      <c r="F96" s="300"/>
      <c r="G96" s="385">
        <v>899531.2</v>
      </c>
      <c r="H96" s="461"/>
    </row>
    <row r="97" spans="1:8" ht="17.25" customHeight="1">
      <c r="A97" s="384" t="s">
        <v>503</v>
      </c>
      <c r="B97" s="71"/>
      <c r="C97" s="138"/>
      <c r="D97" s="385">
        <v>93127.94</v>
      </c>
      <c r="E97" s="300"/>
      <c r="F97" s="300"/>
      <c r="G97" s="385">
        <v>93127.94</v>
      </c>
      <c r="H97" s="461"/>
    </row>
    <row r="98" spans="1:8" ht="17.25" customHeight="1">
      <c r="A98" s="392" t="s">
        <v>486</v>
      </c>
      <c r="B98" s="71"/>
      <c r="C98" s="138"/>
      <c r="D98" s="385">
        <v>12699.26</v>
      </c>
      <c r="E98" s="300"/>
      <c r="F98" s="300"/>
      <c r="G98" s="385">
        <v>12699.26</v>
      </c>
      <c r="H98" s="461"/>
    </row>
    <row r="99" spans="1:8" ht="25.5" customHeight="1">
      <c r="A99" s="384" t="s">
        <v>504</v>
      </c>
      <c r="B99" s="71"/>
      <c r="C99" s="138"/>
      <c r="D99" s="385">
        <v>52913.6</v>
      </c>
      <c r="E99" s="300"/>
      <c r="F99" s="300"/>
      <c r="G99" s="385">
        <v>52913.6</v>
      </c>
      <c r="H99" s="461"/>
    </row>
    <row r="100" spans="1:8" ht="46.5" customHeight="1">
      <c r="A100" s="370" t="s">
        <v>487</v>
      </c>
      <c r="B100" s="71"/>
      <c r="C100" s="138"/>
      <c r="D100" s="134">
        <f>D101+D102+D103+D104</f>
        <v>724877</v>
      </c>
      <c r="E100" s="300"/>
      <c r="F100" s="300"/>
      <c r="G100" s="134">
        <f>G101+G102+G103+G104</f>
        <v>724877</v>
      </c>
      <c r="H100" s="461"/>
    </row>
    <row r="101" spans="1:8" ht="17.25" customHeight="1">
      <c r="A101" s="384" t="s">
        <v>502</v>
      </c>
      <c r="B101" s="71"/>
      <c r="C101" s="138"/>
      <c r="D101" s="385">
        <v>616145.45</v>
      </c>
      <c r="E101" s="300"/>
      <c r="F101" s="300"/>
      <c r="G101" s="385">
        <v>616145.45</v>
      </c>
      <c r="H101" s="461"/>
    </row>
    <row r="102" spans="1:8" ht="17.25" customHeight="1">
      <c r="A102" s="384" t="s">
        <v>503</v>
      </c>
      <c r="B102" s="71"/>
      <c r="C102" s="138"/>
      <c r="D102" s="385">
        <v>63789.18</v>
      </c>
      <c r="E102" s="300"/>
      <c r="F102" s="300"/>
      <c r="G102" s="385">
        <v>63789.18</v>
      </c>
      <c r="H102" s="461"/>
    </row>
    <row r="103" spans="1:8" ht="15.75" customHeight="1">
      <c r="A103" s="392" t="s">
        <v>486</v>
      </c>
      <c r="B103" s="71"/>
      <c r="C103" s="138"/>
      <c r="D103" s="385">
        <v>8698.52</v>
      </c>
      <c r="E103" s="300"/>
      <c r="F103" s="300"/>
      <c r="G103" s="385">
        <v>8698.52</v>
      </c>
      <c r="H103" s="461"/>
    </row>
    <row r="104" spans="1:8" ht="28.5" customHeight="1">
      <c r="A104" s="384" t="s">
        <v>504</v>
      </c>
      <c r="B104" s="71"/>
      <c r="C104" s="138"/>
      <c r="D104" s="385">
        <v>36243.85</v>
      </c>
      <c r="E104" s="300"/>
      <c r="F104" s="300"/>
      <c r="G104" s="385">
        <v>36243.85</v>
      </c>
      <c r="H104" s="461"/>
    </row>
    <row r="105" spans="1:8" ht="39" customHeight="1">
      <c r="A105" s="82" t="s">
        <v>547</v>
      </c>
      <c r="B105" s="71">
        <v>2210190170</v>
      </c>
      <c r="C105" s="138">
        <v>200</v>
      </c>
      <c r="D105" s="328">
        <v>34593.09</v>
      </c>
      <c r="E105" s="300"/>
      <c r="F105" s="300"/>
      <c r="G105" s="328">
        <f>D105+E105</f>
        <v>34593.09</v>
      </c>
      <c r="H105" s="461"/>
    </row>
    <row r="106" spans="1:8" ht="71.25" customHeight="1">
      <c r="A106" s="85" t="s">
        <v>558</v>
      </c>
      <c r="B106" s="99"/>
      <c r="C106" s="140"/>
      <c r="D106" s="391">
        <f>D107</f>
        <v>3295168.0900000003</v>
      </c>
      <c r="E106" s="391"/>
      <c r="F106" s="390"/>
      <c r="G106" s="391">
        <f>G107</f>
        <v>3295168.0900000003</v>
      </c>
      <c r="H106" s="461"/>
    </row>
    <row r="107" spans="1:8" ht="28.5" customHeight="1">
      <c r="A107" s="66" t="s">
        <v>543</v>
      </c>
      <c r="B107" s="55" t="s">
        <v>542</v>
      </c>
      <c r="C107" s="138"/>
      <c r="D107" s="328">
        <f>D108+D109</f>
        <v>3295168.0900000003</v>
      </c>
      <c r="E107" s="328">
        <f>E108+E109</f>
        <v>0</v>
      </c>
      <c r="F107" s="328">
        <f>F108+F109</f>
        <v>0</v>
      </c>
      <c r="G107" s="328">
        <f>G108+G109</f>
        <v>3295168.0900000003</v>
      </c>
      <c r="H107" s="461"/>
    </row>
    <row r="108" spans="1:8" ht="21" customHeight="1">
      <c r="A108" s="136" t="s">
        <v>460</v>
      </c>
      <c r="B108" s="55"/>
      <c r="C108" s="138"/>
      <c r="D108" s="385">
        <v>3130409.68</v>
      </c>
      <c r="E108" s="300"/>
      <c r="F108" s="300"/>
      <c r="G108" s="385">
        <v>3130409.68</v>
      </c>
      <c r="H108" s="461"/>
    </row>
    <row r="109" spans="1:8" ht="22.5" customHeight="1">
      <c r="A109" s="136" t="s">
        <v>461</v>
      </c>
      <c r="B109" s="55"/>
      <c r="C109" s="138"/>
      <c r="D109" s="385">
        <v>164758.41</v>
      </c>
      <c r="E109" s="300"/>
      <c r="F109" s="300"/>
      <c r="G109" s="385">
        <v>164758.41</v>
      </c>
      <c r="H109" s="461"/>
    </row>
    <row r="110" spans="1:8" s="72" customFormat="1" ht="64.5" customHeight="1">
      <c r="A110" s="258" t="s">
        <v>200</v>
      </c>
      <c r="B110" s="259" t="s">
        <v>267</v>
      </c>
      <c r="C110" s="260"/>
      <c r="D110" s="304">
        <f>D111+D115+D116+D120+D121+D122+D123+D124+D125+D128+D129+D130+D131+D132+D133</f>
        <v>24583173.55</v>
      </c>
      <c r="E110" s="304">
        <f>E111+E115+E116+E120+E121+E122+E123+E124+E125+E128+E129+E130+E131+E132+E133</f>
        <v>0</v>
      </c>
      <c r="F110" s="304">
        <f>F111+F115+F116+F120+F121+F122+F123+F124+F125+F128+F129+F130+F131+F132+F133</f>
        <v>0</v>
      </c>
      <c r="G110" s="304">
        <f>G111+G115+G116+G120+G121+G122+G123+G124+G125+G128+G129+G130+G131+G132+G133</f>
        <v>24583173.55</v>
      </c>
      <c r="H110" s="461"/>
    </row>
    <row r="111" spans="1:8" s="72" customFormat="1" ht="44.25" customHeight="1">
      <c r="A111" s="403" t="s">
        <v>285</v>
      </c>
      <c r="B111" s="438" t="s">
        <v>282</v>
      </c>
      <c r="C111" s="208"/>
      <c r="D111" s="414">
        <f>D112+D113+D114</f>
        <v>11019668.66</v>
      </c>
      <c r="E111" s="414">
        <f>E112+E113+E114</f>
        <v>0</v>
      </c>
      <c r="F111" s="414"/>
      <c r="G111" s="414">
        <f>G112+G113+G114</f>
        <v>11019668.66</v>
      </c>
      <c r="H111" s="461"/>
    </row>
    <row r="112" spans="1:8" s="72" customFormat="1" ht="42.75" customHeight="1">
      <c r="A112" s="80" t="s">
        <v>286</v>
      </c>
      <c r="B112" s="71" t="s">
        <v>282</v>
      </c>
      <c r="C112" s="138">
        <v>100</v>
      </c>
      <c r="D112" s="176">
        <v>9655543.58</v>
      </c>
      <c r="E112" s="176"/>
      <c r="F112" s="176"/>
      <c r="G112" s="176">
        <f>D112+E112</f>
        <v>9655543.58</v>
      </c>
      <c r="H112" s="461"/>
    </row>
    <row r="113" spans="1:8" s="72" customFormat="1" ht="39" customHeight="1">
      <c r="A113" s="80" t="s">
        <v>286</v>
      </c>
      <c r="B113" s="71" t="s">
        <v>282</v>
      </c>
      <c r="C113" s="138">
        <v>200</v>
      </c>
      <c r="D113" s="176">
        <v>1354125.08</v>
      </c>
      <c r="E113" s="176"/>
      <c r="F113" s="176"/>
      <c r="G113" s="176">
        <v>1354125.08</v>
      </c>
      <c r="H113" s="461"/>
    </row>
    <row r="114" spans="1:8" s="72" customFormat="1" ht="41.25" customHeight="1">
      <c r="A114" s="80" t="s">
        <v>286</v>
      </c>
      <c r="B114" s="71" t="s">
        <v>282</v>
      </c>
      <c r="C114" s="138">
        <v>800</v>
      </c>
      <c r="D114" s="176">
        <v>10000</v>
      </c>
      <c r="E114" s="176"/>
      <c r="F114" s="176"/>
      <c r="G114" s="176">
        <v>10000</v>
      </c>
      <c r="H114" s="461"/>
    </row>
    <row r="115" spans="1:8" s="72" customFormat="1" ht="33" customHeight="1">
      <c r="A115" s="403" t="s">
        <v>284</v>
      </c>
      <c r="B115" s="431" t="s">
        <v>283</v>
      </c>
      <c r="C115" s="432">
        <v>100</v>
      </c>
      <c r="D115" s="434">
        <v>1212794.34</v>
      </c>
      <c r="E115" s="434"/>
      <c r="F115" s="434"/>
      <c r="G115" s="434">
        <f>D115+E115</f>
        <v>1212794.34</v>
      </c>
      <c r="H115" s="461"/>
    </row>
    <row r="116" spans="1:8" s="72" customFormat="1" ht="73.5" customHeight="1">
      <c r="A116" s="403" t="s">
        <v>287</v>
      </c>
      <c r="B116" s="436" t="s">
        <v>273</v>
      </c>
      <c r="C116" s="432"/>
      <c r="D116" s="460">
        <f>D117+D118+D119</f>
        <v>6249791</v>
      </c>
      <c r="E116" s="460">
        <f>E117+E118+E119</f>
        <v>0</v>
      </c>
      <c r="F116" s="437"/>
      <c r="G116" s="460">
        <f>D116+E116</f>
        <v>6249791</v>
      </c>
      <c r="H116" s="461"/>
    </row>
    <row r="117" spans="1:8" s="72" customFormat="1" ht="59.25" customHeight="1">
      <c r="A117" s="81" t="s">
        <v>274</v>
      </c>
      <c r="B117" s="71" t="s">
        <v>273</v>
      </c>
      <c r="C117" s="145">
        <v>100</v>
      </c>
      <c r="D117" s="135">
        <v>5428693</v>
      </c>
      <c r="E117" s="135"/>
      <c r="F117" s="300"/>
      <c r="G117" s="135">
        <f>D117+E117</f>
        <v>5428693</v>
      </c>
      <c r="H117" s="461"/>
    </row>
    <row r="118" spans="1:8" s="72" customFormat="1" ht="60.75" customHeight="1">
      <c r="A118" s="81" t="s">
        <v>275</v>
      </c>
      <c r="B118" s="71" t="s">
        <v>273</v>
      </c>
      <c r="C118" s="145">
        <v>200</v>
      </c>
      <c r="D118" s="135">
        <v>818963</v>
      </c>
      <c r="E118" s="135"/>
      <c r="F118" s="300"/>
      <c r="G118" s="135">
        <v>818963</v>
      </c>
      <c r="H118" s="461"/>
    </row>
    <row r="119" spans="1:8" s="72" customFormat="1" ht="60.75" customHeight="1">
      <c r="A119" s="81" t="s">
        <v>275</v>
      </c>
      <c r="B119" s="71" t="s">
        <v>273</v>
      </c>
      <c r="C119" s="145">
        <v>800</v>
      </c>
      <c r="D119" s="135">
        <v>2135</v>
      </c>
      <c r="E119" s="135"/>
      <c r="F119" s="300"/>
      <c r="G119" s="135">
        <v>2135</v>
      </c>
      <c r="H119" s="461"/>
    </row>
    <row r="120" spans="1:8" s="73" customFormat="1" ht="66" customHeight="1">
      <c r="A120" s="403" t="s">
        <v>272</v>
      </c>
      <c r="B120" s="431" t="s">
        <v>271</v>
      </c>
      <c r="C120" s="432">
        <v>800</v>
      </c>
      <c r="D120" s="433">
        <v>100000</v>
      </c>
      <c r="E120" s="433"/>
      <c r="F120" s="433"/>
      <c r="G120" s="433">
        <v>100000</v>
      </c>
      <c r="H120" s="461"/>
    </row>
    <row r="121" spans="1:8" s="73" customFormat="1" ht="38.25" customHeight="1">
      <c r="A121" s="403" t="s">
        <v>347</v>
      </c>
      <c r="B121" s="431" t="s">
        <v>346</v>
      </c>
      <c r="C121" s="432">
        <v>800</v>
      </c>
      <c r="D121" s="434">
        <v>28451.5</v>
      </c>
      <c r="E121" s="434"/>
      <c r="F121" s="434"/>
      <c r="G121" s="434">
        <v>28451.5</v>
      </c>
      <c r="H121" s="461"/>
    </row>
    <row r="122" spans="1:8" s="73" customFormat="1" ht="41.25" customHeight="1">
      <c r="A122" s="403" t="s">
        <v>269</v>
      </c>
      <c r="B122" s="431" t="s">
        <v>268</v>
      </c>
      <c r="C122" s="432">
        <v>200</v>
      </c>
      <c r="D122" s="434">
        <v>16500</v>
      </c>
      <c r="E122" s="434"/>
      <c r="F122" s="434"/>
      <c r="G122" s="434">
        <v>16500</v>
      </c>
      <c r="H122" s="461"/>
    </row>
    <row r="123" spans="1:8" s="73" customFormat="1" ht="30" customHeight="1">
      <c r="A123" s="403" t="s">
        <v>277</v>
      </c>
      <c r="B123" s="435" t="s">
        <v>276</v>
      </c>
      <c r="C123" s="432">
        <v>200</v>
      </c>
      <c r="D123" s="434">
        <v>71244.94</v>
      </c>
      <c r="E123" s="434"/>
      <c r="F123" s="434"/>
      <c r="G123" s="434">
        <v>71244.94</v>
      </c>
      <c r="H123" s="461"/>
    </row>
    <row r="124" spans="1:8" s="73" customFormat="1" ht="26.25" customHeight="1">
      <c r="A124" s="403" t="s">
        <v>279</v>
      </c>
      <c r="B124" s="431" t="s">
        <v>278</v>
      </c>
      <c r="C124" s="432">
        <v>200</v>
      </c>
      <c r="D124" s="434">
        <v>60000</v>
      </c>
      <c r="E124" s="434"/>
      <c r="F124" s="434"/>
      <c r="G124" s="434">
        <v>60000</v>
      </c>
      <c r="H124" s="461"/>
    </row>
    <row r="125" spans="1:8" s="72" customFormat="1" ht="54" customHeight="1">
      <c r="A125" s="403" t="s">
        <v>331</v>
      </c>
      <c r="B125" s="431" t="s">
        <v>270</v>
      </c>
      <c r="C125" s="208"/>
      <c r="D125" s="414">
        <f>D126+D127</f>
        <v>287079.3</v>
      </c>
      <c r="E125" s="414"/>
      <c r="F125" s="414"/>
      <c r="G125" s="414">
        <f>G126+G127</f>
        <v>287079.3</v>
      </c>
      <c r="H125" s="461"/>
    </row>
    <row r="126" spans="1:8" s="72" customFormat="1" ht="54" customHeight="1">
      <c r="A126" s="324" t="s">
        <v>331</v>
      </c>
      <c r="B126" s="325" t="s">
        <v>270</v>
      </c>
      <c r="C126" s="132">
        <v>200</v>
      </c>
      <c r="D126" s="176">
        <v>124003.37</v>
      </c>
      <c r="E126" s="176"/>
      <c r="F126" s="323"/>
      <c r="G126" s="176">
        <v>124003.37</v>
      </c>
      <c r="H126" s="461"/>
    </row>
    <row r="127" spans="1:8" s="72" customFormat="1" ht="54" customHeight="1">
      <c r="A127" s="324" t="s">
        <v>331</v>
      </c>
      <c r="B127" s="325" t="s">
        <v>270</v>
      </c>
      <c r="C127" s="132">
        <v>800</v>
      </c>
      <c r="D127" s="135">
        <v>163075.93</v>
      </c>
      <c r="E127" s="135"/>
      <c r="F127" s="323"/>
      <c r="G127" s="135">
        <v>163075.93</v>
      </c>
      <c r="H127" s="461"/>
    </row>
    <row r="128" spans="1:8" s="73" customFormat="1" ht="54.75" customHeight="1">
      <c r="A128" s="439" t="s">
        <v>288</v>
      </c>
      <c r="B128" s="435" t="s">
        <v>280</v>
      </c>
      <c r="C128" s="440">
        <v>300</v>
      </c>
      <c r="D128" s="441">
        <v>144000</v>
      </c>
      <c r="E128" s="441"/>
      <c r="F128" s="441"/>
      <c r="G128" s="441">
        <v>144000</v>
      </c>
      <c r="H128" s="461"/>
    </row>
    <row r="129" spans="1:8" s="73" customFormat="1" ht="51.75" customHeight="1">
      <c r="A129" s="234" t="s">
        <v>313</v>
      </c>
      <c r="B129" s="442" t="s">
        <v>319</v>
      </c>
      <c r="C129" s="208">
        <v>200</v>
      </c>
      <c r="D129" s="414">
        <v>210000</v>
      </c>
      <c r="E129" s="414"/>
      <c r="F129" s="414"/>
      <c r="G129" s="414">
        <v>210000</v>
      </c>
      <c r="H129" s="461"/>
    </row>
    <row r="130" spans="1:8" s="73" customFormat="1" ht="49.5" customHeight="1">
      <c r="A130" s="403" t="s">
        <v>442</v>
      </c>
      <c r="B130" s="438" t="s">
        <v>430</v>
      </c>
      <c r="C130" s="443">
        <v>200</v>
      </c>
      <c r="D130" s="444">
        <v>449091.49</v>
      </c>
      <c r="E130" s="414"/>
      <c r="F130" s="444"/>
      <c r="G130" s="444">
        <v>449091.49</v>
      </c>
      <c r="H130" s="461"/>
    </row>
    <row r="131" spans="1:8" s="73" customFormat="1" ht="39.75" customHeight="1">
      <c r="A131" s="403" t="s">
        <v>383</v>
      </c>
      <c r="B131" s="436" t="s">
        <v>382</v>
      </c>
      <c r="C131" s="208">
        <v>800</v>
      </c>
      <c r="D131" s="414">
        <v>2694552.32</v>
      </c>
      <c r="E131" s="414"/>
      <c r="F131" s="414"/>
      <c r="G131" s="414">
        <f>D131+E131</f>
        <v>2694552.32</v>
      </c>
      <c r="H131" s="461"/>
    </row>
    <row r="132" spans="1:8" s="73" customFormat="1" ht="97.5" customHeight="1">
      <c r="A132" s="403" t="s">
        <v>408</v>
      </c>
      <c r="B132" s="436" t="s">
        <v>407</v>
      </c>
      <c r="C132" s="208">
        <v>800</v>
      </c>
      <c r="D132" s="414">
        <v>40000</v>
      </c>
      <c r="E132" s="414"/>
      <c r="F132" s="414"/>
      <c r="G132" s="414">
        <v>40000</v>
      </c>
      <c r="H132" s="461"/>
    </row>
    <row r="133" spans="1:8" s="73" customFormat="1" ht="97.5" customHeight="1">
      <c r="A133" s="403" t="s">
        <v>521</v>
      </c>
      <c r="B133" s="431">
        <v>4090090360</v>
      </c>
      <c r="C133" s="208">
        <v>800</v>
      </c>
      <c r="D133" s="414">
        <v>2000000</v>
      </c>
      <c r="E133" s="414"/>
      <c r="F133" s="414"/>
      <c r="G133" s="414">
        <v>2000000</v>
      </c>
      <c r="H133" s="461"/>
    </row>
    <row r="134" spans="1:8" ht="15.75">
      <c r="A134" s="68" t="s">
        <v>140</v>
      </c>
      <c r="B134" s="280"/>
      <c r="C134" s="150"/>
      <c r="D134" s="305">
        <f>D5+D110</f>
        <v>387286193.60999995</v>
      </c>
      <c r="E134" s="305">
        <f>E5+E110</f>
        <v>12622480.16</v>
      </c>
      <c r="F134" s="305">
        <f>F5+F110</f>
        <v>0</v>
      </c>
      <c r="G134" s="305">
        <f>G5+G110</f>
        <v>399908673.7699999</v>
      </c>
      <c r="H134" s="461"/>
    </row>
    <row r="135" spans="4:7" ht="12.75">
      <c r="D135" s="171"/>
      <c r="E135" s="171"/>
      <c r="F135" s="171"/>
      <c r="G135" s="462"/>
    </row>
    <row r="136" spans="4:8" ht="12.75">
      <c r="D136" s="278"/>
      <c r="E136" s="278"/>
      <c r="F136" s="278"/>
      <c r="H136" s="279"/>
    </row>
    <row r="137" spans="4:8" ht="12.75">
      <c r="D137" s="278"/>
      <c r="E137" s="278"/>
      <c r="F137" s="278"/>
      <c r="H137" s="279"/>
    </row>
    <row r="138" spans="4:8" ht="12.75">
      <c r="D138" s="278"/>
      <c r="E138" s="278"/>
      <c r="F138" s="278"/>
      <c r="H138" s="279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1"/>
  <sheetViews>
    <sheetView zoomScale="160" zoomScaleNormal="160" zoomScalePageLayoutView="0" workbookViewId="0" topLeftCell="A1">
      <selection activeCell="D1" sqref="D1:J1"/>
    </sheetView>
  </sheetViews>
  <sheetFormatPr defaultColWidth="8.88671875" defaultRowHeight="12.75"/>
  <cols>
    <col min="1" max="1" width="28.4453125" style="110" customWidth="1"/>
    <col min="2" max="3" width="2.99609375" style="110" customWidth="1"/>
    <col min="4" max="4" width="2.5546875" style="110" customWidth="1"/>
    <col min="5" max="5" width="8.4453125" style="110" customWidth="1"/>
    <col min="6" max="6" width="3.10546875" style="110" customWidth="1"/>
    <col min="7" max="7" width="7.77734375" style="122" customWidth="1"/>
    <col min="8" max="8" width="12.10546875" style="122" hidden="1" customWidth="1"/>
    <col min="9" max="9" width="7.99609375" style="122" customWidth="1"/>
    <col min="10" max="10" width="7.99609375" style="171" customWidth="1"/>
    <col min="11" max="11" width="11.3359375" style="111" bestFit="1" customWidth="1"/>
    <col min="12" max="12" width="9.77734375" style="111" bestFit="1" customWidth="1"/>
    <col min="13" max="16384" width="8.88671875" style="111" customWidth="1"/>
  </cols>
  <sheetData>
    <row r="1" spans="1:10" ht="117.75" customHeight="1">
      <c r="A1" s="49"/>
      <c r="B1" s="49"/>
      <c r="C1" s="57"/>
      <c r="D1" s="545" t="s">
        <v>563</v>
      </c>
      <c r="E1" s="546"/>
      <c r="F1" s="546"/>
      <c r="G1" s="546"/>
      <c r="H1" s="546"/>
      <c r="I1" s="546"/>
      <c r="J1" s="547"/>
    </row>
    <row r="2" spans="1:10" ht="56.25" customHeight="1">
      <c r="A2" s="552" t="s">
        <v>536</v>
      </c>
      <c r="B2" s="552"/>
      <c r="C2" s="552"/>
      <c r="D2" s="552"/>
      <c r="E2" s="552"/>
      <c r="F2" s="552"/>
      <c r="G2" s="552"/>
      <c r="H2" s="552"/>
      <c r="I2" s="552"/>
      <c r="J2" s="553"/>
    </row>
    <row r="3" spans="1:10" ht="18" customHeight="1">
      <c r="A3" s="548" t="s">
        <v>301</v>
      </c>
      <c r="B3" s="549"/>
      <c r="C3" s="548" t="s">
        <v>88</v>
      </c>
      <c r="D3" s="548" t="s">
        <v>89</v>
      </c>
      <c r="E3" s="548" t="s">
        <v>90</v>
      </c>
      <c r="F3" s="548" t="s">
        <v>91</v>
      </c>
      <c r="G3" s="550" t="s">
        <v>314</v>
      </c>
      <c r="H3" s="550"/>
      <c r="I3" s="550"/>
      <c r="J3" s="551"/>
    </row>
    <row r="4" spans="1:10" ht="18" customHeight="1">
      <c r="A4" s="548" t="s">
        <v>111</v>
      </c>
      <c r="B4" s="549"/>
      <c r="C4" s="548" t="s">
        <v>111</v>
      </c>
      <c r="D4" s="548" t="s">
        <v>111</v>
      </c>
      <c r="E4" s="548" t="s">
        <v>111</v>
      </c>
      <c r="F4" s="548" t="s">
        <v>111</v>
      </c>
      <c r="G4" s="256" t="s">
        <v>551</v>
      </c>
      <c r="H4" s="256" t="s">
        <v>341</v>
      </c>
      <c r="I4" s="256" t="s">
        <v>538</v>
      </c>
      <c r="J4" s="256" t="s">
        <v>539</v>
      </c>
    </row>
    <row r="5" spans="1:10" ht="44.25" customHeight="1">
      <c r="A5" s="173" t="s">
        <v>214</v>
      </c>
      <c r="B5" s="209">
        <v>300</v>
      </c>
      <c r="C5" s="174" t="s">
        <v>111</v>
      </c>
      <c r="D5" s="174" t="s">
        <v>111</v>
      </c>
      <c r="E5" s="175" t="s">
        <v>111</v>
      </c>
      <c r="F5" s="175" t="s">
        <v>111</v>
      </c>
      <c r="G5" s="172"/>
      <c r="H5" s="172"/>
      <c r="I5" s="172"/>
      <c r="J5" s="172"/>
    </row>
    <row r="6" spans="1:10" s="130" customFormat="1" ht="30" customHeight="1">
      <c r="A6" s="151" t="s">
        <v>8</v>
      </c>
      <c r="B6" s="210">
        <v>300</v>
      </c>
      <c r="C6" s="152" t="s">
        <v>102</v>
      </c>
      <c r="D6" s="153" t="s">
        <v>111</v>
      </c>
      <c r="E6" s="211" t="s">
        <v>111</v>
      </c>
      <c r="F6" s="154" t="s">
        <v>111</v>
      </c>
      <c r="G6" s="202">
        <f>G7+G10+G15+G18</f>
        <v>16669716.120000001</v>
      </c>
      <c r="H6" s="202">
        <f>H7+H10+H15+H18</f>
        <v>0</v>
      </c>
      <c r="I6" s="202">
        <f>I7+I10+I15+I18</f>
        <v>471914</v>
      </c>
      <c r="J6" s="202">
        <f>G6+I6</f>
        <v>17141630.12</v>
      </c>
    </row>
    <row r="7" spans="1:10" s="130" customFormat="1" ht="56.25" customHeight="1">
      <c r="A7" s="194" t="s">
        <v>298</v>
      </c>
      <c r="B7" s="212">
        <v>300</v>
      </c>
      <c r="C7" s="185" t="s">
        <v>102</v>
      </c>
      <c r="D7" s="193" t="s">
        <v>98</v>
      </c>
      <c r="E7" s="213"/>
      <c r="F7" s="161"/>
      <c r="G7" s="188">
        <f aca="true" t="shared" si="0" ref="G7:J8">G8</f>
        <v>1212794.34</v>
      </c>
      <c r="H7" s="188">
        <f t="shared" si="0"/>
        <v>0</v>
      </c>
      <c r="I7" s="188">
        <f t="shared" si="0"/>
        <v>0</v>
      </c>
      <c r="J7" s="188">
        <f t="shared" si="0"/>
        <v>1212794.34</v>
      </c>
    </row>
    <row r="8" spans="1:10" s="130" customFormat="1" ht="27.75" customHeight="1">
      <c r="A8" s="133" t="s">
        <v>284</v>
      </c>
      <c r="B8" s="214">
        <v>300</v>
      </c>
      <c r="C8" s="131" t="s">
        <v>102</v>
      </c>
      <c r="D8" s="70" t="s">
        <v>98</v>
      </c>
      <c r="E8" s="215" t="s">
        <v>283</v>
      </c>
      <c r="F8" s="129"/>
      <c r="G8" s="176">
        <f t="shared" si="0"/>
        <v>1212794.34</v>
      </c>
      <c r="H8" s="176">
        <f t="shared" si="0"/>
        <v>0</v>
      </c>
      <c r="I8" s="176">
        <f t="shared" si="0"/>
        <v>0</v>
      </c>
      <c r="J8" s="176">
        <f t="shared" si="0"/>
        <v>1212794.34</v>
      </c>
    </row>
    <row r="9" spans="1:10" s="130" customFormat="1" ht="77.25" customHeight="1">
      <c r="A9" s="82" t="s">
        <v>149</v>
      </c>
      <c r="B9" s="214">
        <v>300</v>
      </c>
      <c r="C9" s="131" t="s">
        <v>102</v>
      </c>
      <c r="D9" s="70" t="s">
        <v>98</v>
      </c>
      <c r="E9" s="215" t="s">
        <v>283</v>
      </c>
      <c r="F9" s="132">
        <v>100</v>
      </c>
      <c r="G9" s="176">
        <v>1212794.34</v>
      </c>
      <c r="H9" s="134"/>
      <c r="I9" s="176"/>
      <c r="J9" s="176">
        <f>G9+I9</f>
        <v>1212794.34</v>
      </c>
    </row>
    <row r="10" spans="1:10" ht="60.75" customHeight="1">
      <c r="A10" s="195" t="s">
        <v>9</v>
      </c>
      <c r="B10" s="212">
        <v>300</v>
      </c>
      <c r="C10" s="185" t="s">
        <v>102</v>
      </c>
      <c r="D10" s="185" t="s">
        <v>93</v>
      </c>
      <c r="E10" s="213"/>
      <c r="F10" s="186"/>
      <c r="G10" s="187">
        <f>G11</f>
        <v>11019668.66</v>
      </c>
      <c r="H10" s="187">
        <f>H11</f>
        <v>0</v>
      </c>
      <c r="I10" s="187">
        <f>I11</f>
        <v>0</v>
      </c>
      <c r="J10" s="187">
        <f>J11</f>
        <v>11019668.66</v>
      </c>
    </row>
    <row r="11" spans="1:10" ht="42" customHeight="1">
      <c r="A11" s="80" t="s">
        <v>296</v>
      </c>
      <c r="B11" s="216">
        <v>300</v>
      </c>
      <c r="C11" s="74" t="s">
        <v>102</v>
      </c>
      <c r="D11" s="74" t="s">
        <v>93</v>
      </c>
      <c r="E11" s="217" t="s">
        <v>282</v>
      </c>
      <c r="F11" s="112" t="s">
        <v>111</v>
      </c>
      <c r="G11" s="134">
        <f>G12+G13+G14</f>
        <v>11019668.66</v>
      </c>
      <c r="H11" s="134">
        <f>H12+H13+H14</f>
        <v>0</v>
      </c>
      <c r="I11" s="134">
        <f>I12+I13+I14</f>
        <v>0</v>
      </c>
      <c r="J11" s="134">
        <f>G11+I11</f>
        <v>11019668.66</v>
      </c>
    </row>
    <row r="12" spans="1:10" ht="73.5" customHeight="1">
      <c r="A12" s="82" t="s">
        <v>149</v>
      </c>
      <c r="B12" s="216">
        <v>300</v>
      </c>
      <c r="C12" s="74" t="s">
        <v>102</v>
      </c>
      <c r="D12" s="74" t="s">
        <v>93</v>
      </c>
      <c r="E12" s="217" t="s">
        <v>282</v>
      </c>
      <c r="F12" s="74">
        <v>100</v>
      </c>
      <c r="G12" s="176">
        <v>9655543.58</v>
      </c>
      <c r="H12" s="134"/>
      <c r="I12" s="176"/>
      <c r="J12" s="176">
        <v>9655543.58</v>
      </c>
    </row>
    <row r="13" spans="1:10" ht="24" customHeight="1">
      <c r="A13" s="319" t="s">
        <v>144</v>
      </c>
      <c r="B13" s="215">
        <v>300</v>
      </c>
      <c r="C13" s="132" t="s">
        <v>102</v>
      </c>
      <c r="D13" s="132" t="s">
        <v>93</v>
      </c>
      <c r="E13" s="408" t="s">
        <v>282</v>
      </c>
      <c r="F13" s="132">
        <v>200</v>
      </c>
      <c r="G13" s="176">
        <v>1354125.08</v>
      </c>
      <c r="H13" s="176"/>
      <c r="I13" s="176"/>
      <c r="J13" s="176">
        <v>1220545.08</v>
      </c>
    </row>
    <row r="14" spans="1:10" ht="18" customHeight="1">
      <c r="A14" s="326" t="s">
        <v>142</v>
      </c>
      <c r="B14" s="215">
        <v>300</v>
      </c>
      <c r="C14" s="132" t="s">
        <v>102</v>
      </c>
      <c r="D14" s="132" t="s">
        <v>93</v>
      </c>
      <c r="E14" s="408" t="s">
        <v>282</v>
      </c>
      <c r="F14" s="132">
        <v>800</v>
      </c>
      <c r="G14" s="176">
        <v>10000</v>
      </c>
      <c r="H14" s="134"/>
      <c r="I14" s="176"/>
      <c r="J14" s="176">
        <v>10000</v>
      </c>
    </row>
    <row r="15" spans="1:10" ht="17.25" customHeight="1">
      <c r="A15" s="189" t="s">
        <v>10</v>
      </c>
      <c r="B15" s="219">
        <v>300</v>
      </c>
      <c r="C15" s="185" t="s">
        <v>102</v>
      </c>
      <c r="D15" s="192">
        <v>11</v>
      </c>
      <c r="E15" s="220"/>
      <c r="F15" s="184"/>
      <c r="G15" s="188">
        <f>G16</f>
        <v>100000</v>
      </c>
      <c r="H15" s="188">
        <f>H16</f>
        <v>0</v>
      </c>
      <c r="I15" s="188"/>
      <c r="J15" s="188">
        <f>J16</f>
        <v>100000</v>
      </c>
    </row>
    <row r="16" spans="1:10" ht="63" customHeight="1">
      <c r="A16" s="123" t="s">
        <v>272</v>
      </c>
      <c r="B16" s="221">
        <v>300</v>
      </c>
      <c r="C16" s="69" t="s">
        <v>102</v>
      </c>
      <c r="D16" s="74">
        <v>11</v>
      </c>
      <c r="E16" s="222" t="s">
        <v>271</v>
      </c>
      <c r="F16" s="113"/>
      <c r="G16" s="176">
        <f>G17</f>
        <v>100000</v>
      </c>
      <c r="H16" s="176">
        <f>H17</f>
        <v>0</v>
      </c>
      <c r="I16" s="176"/>
      <c r="J16" s="176">
        <f>J17</f>
        <v>100000</v>
      </c>
    </row>
    <row r="17" spans="1:10" ht="14.25" customHeight="1">
      <c r="A17" s="80" t="s">
        <v>142</v>
      </c>
      <c r="B17" s="221">
        <v>300</v>
      </c>
      <c r="C17" s="69" t="s">
        <v>102</v>
      </c>
      <c r="D17" s="74">
        <v>11</v>
      </c>
      <c r="E17" s="222" t="s">
        <v>271</v>
      </c>
      <c r="F17" s="74">
        <v>800</v>
      </c>
      <c r="G17" s="176">
        <v>100000</v>
      </c>
      <c r="H17" s="134"/>
      <c r="I17" s="176"/>
      <c r="J17" s="176">
        <v>100000</v>
      </c>
    </row>
    <row r="18" spans="1:10" ht="13.5" customHeight="1">
      <c r="A18" s="195" t="s">
        <v>12</v>
      </c>
      <c r="B18" s="212">
        <v>300</v>
      </c>
      <c r="C18" s="185" t="s">
        <v>102</v>
      </c>
      <c r="D18" s="185" t="s">
        <v>13</v>
      </c>
      <c r="E18" s="213" t="s">
        <v>111</v>
      </c>
      <c r="F18" s="186" t="s">
        <v>111</v>
      </c>
      <c r="G18" s="187">
        <f>G19+G22+G24+G27+G29+G35+G37+G39</f>
        <v>4337253.12</v>
      </c>
      <c r="H18" s="187">
        <f>H19+H22+H24+H27+H29+H35+H37+H39</f>
        <v>0</v>
      </c>
      <c r="I18" s="187">
        <f>I19+I22+I24+I27+I29+I35+I37+I39</f>
        <v>471914</v>
      </c>
      <c r="J18" s="187">
        <f>G18+I18</f>
        <v>4809167.12</v>
      </c>
    </row>
    <row r="19" spans="1:10" ht="42" customHeight="1">
      <c r="A19" s="80" t="s">
        <v>295</v>
      </c>
      <c r="B19" s="223">
        <v>300</v>
      </c>
      <c r="C19" s="69" t="s">
        <v>102</v>
      </c>
      <c r="D19" s="69" t="s">
        <v>13</v>
      </c>
      <c r="E19" s="222" t="s">
        <v>270</v>
      </c>
      <c r="F19" s="112"/>
      <c r="G19" s="177">
        <f>G20+G21</f>
        <v>287079.3</v>
      </c>
      <c r="H19" s="177">
        <f>H20+H21</f>
        <v>0</v>
      </c>
      <c r="I19" s="177"/>
      <c r="J19" s="177">
        <f>J20+J21</f>
        <v>287079.3</v>
      </c>
    </row>
    <row r="20" spans="1:10" ht="32.25" customHeight="1">
      <c r="A20" s="82" t="s">
        <v>144</v>
      </c>
      <c r="B20" s="223">
        <v>300</v>
      </c>
      <c r="C20" s="69" t="s">
        <v>102</v>
      </c>
      <c r="D20" s="69" t="s">
        <v>13</v>
      </c>
      <c r="E20" s="222" t="s">
        <v>270</v>
      </c>
      <c r="F20" s="74">
        <v>200</v>
      </c>
      <c r="G20" s="176">
        <v>124003.37</v>
      </c>
      <c r="H20" s="176"/>
      <c r="I20" s="176"/>
      <c r="J20" s="176">
        <v>124003.37</v>
      </c>
    </row>
    <row r="21" spans="1:10" ht="18" customHeight="1">
      <c r="A21" s="80" t="s">
        <v>142</v>
      </c>
      <c r="B21" s="223">
        <v>300</v>
      </c>
      <c r="C21" s="69" t="s">
        <v>102</v>
      </c>
      <c r="D21" s="69" t="s">
        <v>13</v>
      </c>
      <c r="E21" s="222" t="s">
        <v>270</v>
      </c>
      <c r="F21" s="74">
        <v>800</v>
      </c>
      <c r="G21" s="135">
        <v>163075.93</v>
      </c>
      <c r="H21" s="93"/>
      <c r="I21" s="135"/>
      <c r="J21" s="135">
        <v>163075.93</v>
      </c>
    </row>
    <row r="22" spans="1:10" ht="36.75" customHeight="1">
      <c r="A22" s="80" t="s">
        <v>269</v>
      </c>
      <c r="B22" s="223">
        <v>300</v>
      </c>
      <c r="C22" s="69" t="s">
        <v>102</v>
      </c>
      <c r="D22" s="69" t="s">
        <v>13</v>
      </c>
      <c r="E22" s="222" t="s">
        <v>268</v>
      </c>
      <c r="F22" s="124"/>
      <c r="G22" s="177">
        <f>G23</f>
        <v>16500</v>
      </c>
      <c r="H22" s="177">
        <f>H23</f>
        <v>0</v>
      </c>
      <c r="I22" s="177"/>
      <c r="J22" s="177">
        <f>J23</f>
        <v>10000</v>
      </c>
    </row>
    <row r="23" spans="1:10" ht="24.75" customHeight="1">
      <c r="A23" s="82" t="s">
        <v>144</v>
      </c>
      <c r="B23" s="223">
        <v>300</v>
      </c>
      <c r="C23" s="69" t="s">
        <v>102</v>
      </c>
      <c r="D23" s="69" t="s">
        <v>13</v>
      </c>
      <c r="E23" s="222" t="s">
        <v>268</v>
      </c>
      <c r="F23" s="74">
        <v>200</v>
      </c>
      <c r="G23" s="135">
        <v>16500</v>
      </c>
      <c r="H23" s="93"/>
      <c r="I23" s="135"/>
      <c r="J23" s="135">
        <v>10000</v>
      </c>
    </row>
    <row r="24" spans="1:10" ht="36.75" customHeight="1">
      <c r="A24" s="66" t="s">
        <v>294</v>
      </c>
      <c r="B24" s="223">
        <v>300</v>
      </c>
      <c r="C24" s="69" t="s">
        <v>102</v>
      </c>
      <c r="D24" s="69" t="s">
        <v>13</v>
      </c>
      <c r="E24" s="218" t="s">
        <v>215</v>
      </c>
      <c r="F24" s="74"/>
      <c r="G24" s="177">
        <f>G25+G26</f>
        <v>84450</v>
      </c>
      <c r="H24" s="177">
        <f>H25+H26</f>
        <v>0</v>
      </c>
      <c r="I24" s="177"/>
      <c r="J24" s="177">
        <f>J25+J26</f>
        <v>84450</v>
      </c>
    </row>
    <row r="25" spans="1:10" s="114" customFormat="1" ht="27.75" customHeight="1">
      <c r="A25" s="123" t="s">
        <v>144</v>
      </c>
      <c r="B25" s="223">
        <v>300</v>
      </c>
      <c r="C25" s="69" t="s">
        <v>102</v>
      </c>
      <c r="D25" s="69" t="s">
        <v>13</v>
      </c>
      <c r="E25" s="218" t="s">
        <v>215</v>
      </c>
      <c r="F25" s="74">
        <v>200</v>
      </c>
      <c r="G25" s="135">
        <v>6500</v>
      </c>
      <c r="H25" s="92"/>
      <c r="I25" s="134"/>
      <c r="J25" s="135">
        <v>6500</v>
      </c>
    </row>
    <row r="26" spans="1:10" s="114" customFormat="1" ht="27.75" customHeight="1">
      <c r="A26" s="123" t="s">
        <v>143</v>
      </c>
      <c r="B26" s="223">
        <v>300</v>
      </c>
      <c r="C26" s="69" t="s">
        <v>102</v>
      </c>
      <c r="D26" s="69" t="s">
        <v>13</v>
      </c>
      <c r="E26" s="218" t="s">
        <v>215</v>
      </c>
      <c r="F26" s="74">
        <v>300</v>
      </c>
      <c r="G26" s="135">
        <v>77950</v>
      </c>
      <c r="H26" s="92"/>
      <c r="I26" s="134"/>
      <c r="J26" s="135">
        <v>77950</v>
      </c>
    </row>
    <row r="27" spans="1:10" ht="60.75" customHeight="1">
      <c r="A27" s="123" t="s">
        <v>237</v>
      </c>
      <c r="B27" s="223">
        <v>300</v>
      </c>
      <c r="C27" s="69" t="s">
        <v>102</v>
      </c>
      <c r="D27" s="69" t="s">
        <v>13</v>
      </c>
      <c r="E27" s="218" t="s">
        <v>217</v>
      </c>
      <c r="F27" s="74"/>
      <c r="G27" s="177">
        <f>G28</f>
        <v>442420</v>
      </c>
      <c r="H27" s="177">
        <f>H28</f>
        <v>0</v>
      </c>
      <c r="I27" s="177">
        <f>I28</f>
        <v>471914</v>
      </c>
      <c r="J27" s="162">
        <f>G27+I27</f>
        <v>914334</v>
      </c>
    </row>
    <row r="28" spans="1:10" ht="26.25" customHeight="1">
      <c r="A28" s="123" t="s">
        <v>144</v>
      </c>
      <c r="B28" s="223">
        <v>300</v>
      </c>
      <c r="C28" s="69" t="s">
        <v>102</v>
      </c>
      <c r="D28" s="69" t="s">
        <v>13</v>
      </c>
      <c r="E28" s="218" t="s">
        <v>217</v>
      </c>
      <c r="F28" s="74">
        <v>200</v>
      </c>
      <c r="G28" s="135">
        <v>442420</v>
      </c>
      <c r="H28" s="92"/>
      <c r="I28" s="135">
        <v>471914</v>
      </c>
      <c r="J28" s="134">
        <f>G28+I28</f>
        <v>914334</v>
      </c>
    </row>
    <row r="29" spans="1:10" ht="29.25" customHeight="1">
      <c r="A29" s="80" t="s">
        <v>238</v>
      </c>
      <c r="B29" s="223">
        <v>300</v>
      </c>
      <c r="C29" s="69" t="s">
        <v>102</v>
      </c>
      <c r="D29" s="69" t="s">
        <v>13</v>
      </c>
      <c r="E29" s="218" t="s">
        <v>219</v>
      </c>
      <c r="F29" s="128"/>
      <c r="G29" s="177">
        <f>G30</f>
        <v>780800</v>
      </c>
      <c r="H29" s="177">
        <f>H30</f>
        <v>0</v>
      </c>
      <c r="I29" s="177"/>
      <c r="J29" s="177">
        <f>J30</f>
        <v>780800</v>
      </c>
    </row>
    <row r="30" spans="1:10" s="114" customFormat="1" ht="25.5" customHeight="1">
      <c r="A30" s="123" t="s">
        <v>144</v>
      </c>
      <c r="B30" s="223">
        <v>300</v>
      </c>
      <c r="C30" s="69" t="s">
        <v>102</v>
      </c>
      <c r="D30" s="69" t="s">
        <v>13</v>
      </c>
      <c r="E30" s="218" t="s">
        <v>219</v>
      </c>
      <c r="F30" s="74">
        <v>200</v>
      </c>
      <c r="G30" s="176">
        <f>G31+G32+G33+G34</f>
        <v>780800</v>
      </c>
      <c r="H30" s="176">
        <f>H31+H32+H33+H34</f>
        <v>0</v>
      </c>
      <c r="I30" s="176"/>
      <c r="J30" s="176">
        <f>J31+J32+J33+J34</f>
        <v>780800</v>
      </c>
    </row>
    <row r="31" spans="1:10" s="114" customFormat="1" ht="24" customHeight="1">
      <c r="A31" s="170" t="s">
        <v>134</v>
      </c>
      <c r="B31" s="223"/>
      <c r="C31" s="69"/>
      <c r="D31" s="69"/>
      <c r="E31" s="218"/>
      <c r="F31" s="74"/>
      <c r="G31" s="176">
        <v>8000</v>
      </c>
      <c r="H31" s="134"/>
      <c r="I31" s="176"/>
      <c r="J31" s="176">
        <v>8000</v>
      </c>
    </row>
    <row r="32" spans="1:10" s="114" customFormat="1" ht="14.25" customHeight="1">
      <c r="A32" s="170" t="s">
        <v>146</v>
      </c>
      <c r="B32" s="223"/>
      <c r="C32" s="69"/>
      <c r="D32" s="69"/>
      <c r="E32" s="218"/>
      <c r="F32" s="74"/>
      <c r="G32" s="176">
        <v>90000</v>
      </c>
      <c r="H32" s="134"/>
      <c r="I32" s="176"/>
      <c r="J32" s="176">
        <v>90000</v>
      </c>
    </row>
    <row r="33" spans="1:10" s="114" customFormat="1" ht="18.75" customHeight="1">
      <c r="A33" s="170" t="s">
        <v>2</v>
      </c>
      <c r="B33" s="223"/>
      <c r="C33" s="69"/>
      <c r="D33" s="69"/>
      <c r="E33" s="218"/>
      <c r="F33" s="74"/>
      <c r="G33" s="176">
        <v>26500</v>
      </c>
      <c r="H33" s="134"/>
      <c r="I33" s="176"/>
      <c r="J33" s="176">
        <v>26500</v>
      </c>
    </row>
    <row r="34" spans="1:10" s="114" customFormat="1" ht="17.25" customHeight="1">
      <c r="A34" s="170" t="s">
        <v>122</v>
      </c>
      <c r="B34" s="223"/>
      <c r="C34" s="69"/>
      <c r="D34" s="69"/>
      <c r="E34" s="218"/>
      <c r="F34" s="74"/>
      <c r="G34" s="176">
        <v>656300</v>
      </c>
      <c r="H34" s="134"/>
      <c r="I34" s="176"/>
      <c r="J34" s="176">
        <v>656300</v>
      </c>
    </row>
    <row r="35" spans="1:10" s="114" customFormat="1" ht="26.25" customHeight="1">
      <c r="A35" s="285" t="s">
        <v>347</v>
      </c>
      <c r="B35" s="223">
        <v>300</v>
      </c>
      <c r="C35" s="69" t="s">
        <v>102</v>
      </c>
      <c r="D35" s="69" t="s">
        <v>13</v>
      </c>
      <c r="E35" s="218" t="s">
        <v>346</v>
      </c>
      <c r="F35" s="74"/>
      <c r="G35" s="177">
        <f>G36</f>
        <v>28451.5</v>
      </c>
      <c r="H35" s="177">
        <f>H36</f>
        <v>0</v>
      </c>
      <c r="I35" s="177"/>
      <c r="J35" s="177">
        <f>J36</f>
        <v>28451.5</v>
      </c>
    </row>
    <row r="36" spans="1:10" s="114" customFormat="1" ht="20.25" customHeight="1">
      <c r="A36" s="80" t="s">
        <v>142</v>
      </c>
      <c r="B36" s="223">
        <v>300</v>
      </c>
      <c r="C36" s="69" t="s">
        <v>102</v>
      </c>
      <c r="D36" s="69" t="s">
        <v>13</v>
      </c>
      <c r="E36" s="218" t="s">
        <v>346</v>
      </c>
      <c r="F36" s="74">
        <v>800</v>
      </c>
      <c r="G36" s="176">
        <v>28451.5</v>
      </c>
      <c r="H36" s="134"/>
      <c r="I36" s="176"/>
      <c r="J36" s="176">
        <v>28451.5</v>
      </c>
    </row>
    <row r="37" spans="1:10" s="114" customFormat="1" ht="37.5" customHeight="1">
      <c r="A37" s="80" t="s">
        <v>516</v>
      </c>
      <c r="B37" s="223">
        <v>300</v>
      </c>
      <c r="C37" s="69" t="s">
        <v>102</v>
      </c>
      <c r="D37" s="69" t="s">
        <v>13</v>
      </c>
      <c r="E37" s="218" t="s">
        <v>496</v>
      </c>
      <c r="F37" s="74"/>
      <c r="G37" s="177">
        <f>G38</f>
        <v>3000</v>
      </c>
      <c r="H37" s="376"/>
      <c r="I37" s="377"/>
      <c r="J37" s="177">
        <f>J38</f>
        <v>3000</v>
      </c>
    </row>
    <row r="38" spans="1:10" s="114" customFormat="1" ht="26.25" customHeight="1">
      <c r="A38" s="123" t="s">
        <v>144</v>
      </c>
      <c r="B38" s="223">
        <v>300</v>
      </c>
      <c r="C38" s="69" t="s">
        <v>102</v>
      </c>
      <c r="D38" s="69" t="s">
        <v>13</v>
      </c>
      <c r="E38" s="218" t="s">
        <v>496</v>
      </c>
      <c r="F38" s="74">
        <v>200</v>
      </c>
      <c r="G38" s="176">
        <v>3000</v>
      </c>
      <c r="H38" s="200"/>
      <c r="I38" s="201"/>
      <c r="J38" s="176">
        <v>3000</v>
      </c>
    </row>
    <row r="39" spans="1:10" s="114" customFormat="1" ht="36.75" customHeight="1">
      <c r="A39" s="80" t="s">
        <v>383</v>
      </c>
      <c r="B39" s="223">
        <v>300</v>
      </c>
      <c r="C39" s="69" t="s">
        <v>102</v>
      </c>
      <c r="D39" s="69" t="s">
        <v>13</v>
      </c>
      <c r="E39" s="218" t="s">
        <v>382</v>
      </c>
      <c r="F39" s="74"/>
      <c r="G39" s="177">
        <f>G40</f>
        <v>2694552.32</v>
      </c>
      <c r="H39" s="177">
        <f>H40</f>
        <v>0</v>
      </c>
      <c r="I39" s="177"/>
      <c r="J39" s="177">
        <f>J40</f>
        <v>2694552.32</v>
      </c>
    </row>
    <row r="40" spans="1:10" s="114" customFormat="1" ht="26.25" customHeight="1">
      <c r="A40" s="80" t="s">
        <v>142</v>
      </c>
      <c r="B40" s="223">
        <v>300</v>
      </c>
      <c r="C40" s="69" t="s">
        <v>102</v>
      </c>
      <c r="D40" s="69" t="s">
        <v>13</v>
      </c>
      <c r="E40" s="218" t="s">
        <v>382</v>
      </c>
      <c r="F40" s="74">
        <v>800</v>
      </c>
      <c r="G40" s="176">
        <v>2694552.32</v>
      </c>
      <c r="H40" s="200"/>
      <c r="I40" s="176"/>
      <c r="J40" s="176">
        <f>G40+I40</f>
        <v>2694552.32</v>
      </c>
    </row>
    <row r="41" spans="1:10" ht="63" customHeight="1">
      <c r="A41" s="151" t="s">
        <v>68</v>
      </c>
      <c r="B41" s="210">
        <v>300</v>
      </c>
      <c r="C41" s="152" t="s">
        <v>104</v>
      </c>
      <c r="D41" s="153" t="s">
        <v>111</v>
      </c>
      <c r="E41" s="211"/>
      <c r="F41" s="154"/>
      <c r="G41" s="202">
        <f>G42</f>
        <v>556100</v>
      </c>
      <c r="H41" s="202">
        <f>H42</f>
        <v>0</v>
      </c>
      <c r="I41" s="202"/>
      <c r="J41" s="202">
        <f>J42</f>
        <v>556100</v>
      </c>
    </row>
    <row r="42" spans="1:10" ht="52.5" customHeight="1">
      <c r="A42" s="195" t="s">
        <v>69</v>
      </c>
      <c r="B42" s="212">
        <v>300</v>
      </c>
      <c r="C42" s="185" t="s">
        <v>104</v>
      </c>
      <c r="D42" s="185">
        <v>10</v>
      </c>
      <c r="E42" s="224"/>
      <c r="F42" s="191"/>
      <c r="G42" s="188">
        <f>G43+G45</f>
        <v>556100</v>
      </c>
      <c r="H42" s="188">
        <f>H43+H45</f>
        <v>0</v>
      </c>
      <c r="I42" s="188"/>
      <c r="J42" s="188">
        <f>J43+J45</f>
        <v>556100</v>
      </c>
    </row>
    <row r="43" spans="1:10" ht="58.5" customHeight="1">
      <c r="A43" s="123" t="s">
        <v>239</v>
      </c>
      <c r="B43" s="223">
        <v>300</v>
      </c>
      <c r="C43" s="69" t="s">
        <v>104</v>
      </c>
      <c r="D43" s="69">
        <v>10</v>
      </c>
      <c r="E43" s="218" t="s">
        <v>222</v>
      </c>
      <c r="F43" s="115"/>
      <c r="G43" s="177">
        <f>G44</f>
        <v>376200</v>
      </c>
      <c r="H43" s="177">
        <f>H44</f>
        <v>0</v>
      </c>
      <c r="I43" s="177"/>
      <c r="J43" s="177">
        <f>J44</f>
        <v>376200</v>
      </c>
    </row>
    <row r="44" spans="1:10" ht="26.25" customHeight="1">
      <c r="A44" s="123" t="s">
        <v>144</v>
      </c>
      <c r="B44" s="223">
        <v>300</v>
      </c>
      <c r="C44" s="69" t="s">
        <v>104</v>
      </c>
      <c r="D44" s="69">
        <v>10</v>
      </c>
      <c r="E44" s="218" t="s">
        <v>222</v>
      </c>
      <c r="F44" s="74">
        <v>200</v>
      </c>
      <c r="G44" s="135">
        <v>376200</v>
      </c>
      <c r="H44" s="92"/>
      <c r="I44" s="135"/>
      <c r="J44" s="135">
        <v>376200</v>
      </c>
    </row>
    <row r="45" spans="1:10" ht="39" customHeight="1">
      <c r="A45" s="123" t="s">
        <v>266</v>
      </c>
      <c r="B45" s="223">
        <v>300</v>
      </c>
      <c r="C45" s="69" t="s">
        <v>104</v>
      </c>
      <c r="D45" s="69">
        <v>10</v>
      </c>
      <c r="E45" s="218" t="s">
        <v>265</v>
      </c>
      <c r="F45" s="112"/>
      <c r="G45" s="177">
        <f>G46</f>
        <v>179900</v>
      </c>
      <c r="H45" s="177">
        <f>H46</f>
        <v>0</v>
      </c>
      <c r="I45" s="177"/>
      <c r="J45" s="177">
        <f>J46</f>
        <v>179900</v>
      </c>
    </row>
    <row r="46" spans="1:10" s="73" customFormat="1" ht="27" customHeight="1">
      <c r="A46" s="123" t="s">
        <v>144</v>
      </c>
      <c r="B46" s="223">
        <v>300</v>
      </c>
      <c r="C46" s="69" t="s">
        <v>104</v>
      </c>
      <c r="D46" s="69">
        <v>10</v>
      </c>
      <c r="E46" s="218" t="s">
        <v>265</v>
      </c>
      <c r="F46" s="74">
        <v>200</v>
      </c>
      <c r="G46" s="135">
        <v>179900</v>
      </c>
      <c r="H46" s="92"/>
      <c r="I46" s="135"/>
      <c r="J46" s="135">
        <v>179900</v>
      </c>
    </row>
    <row r="47" spans="1:10" s="121" customFormat="1" ht="30" customHeight="1">
      <c r="A47" s="151" t="s">
        <v>92</v>
      </c>
      <c r="B47" s="225">
        <v>300</v>
      </c>
      <c r="C47" s="165" t="s">
        <v>93</v>
      </c>
      <c r="D47" s="165"/>
      <c r="E47" s="225"/>
      <c r="F47" s="153"/>
      <c r="G47" s="202">
        <f>G48+G51+G61</f>
        <v>23253693.099999998</v>
      </c>
      <c r="H47" s="202">
        <f>H48+H51+H61</f>
        <v>0</v>
      </c>
      <c r="I47" s="202">
        <f>I48+I51+I61</f>
        <v>1102835.49</v>
      </c>
      <c r="J47" s="202">
        <f>G47+I47</f>
        <v>24356528.589999996</v>
      </c>
    </row>
    <row r="48" spans="1:10" s="183" customFormat="1" ht="18" customHeight="1">
      <c r="A48" s="194" t="s">
        <v>317</v>
      </c>
      <c r="B48" s="220">
        <v>300</v>
      </c>
      <c r="C48" s="193" t="s">
        <v>93</v>
      </c>
      <c r="D48" s="193" t="s">
        <v>6</v>
      </c>
      <c r="E48" s="220"/>
      <c r="F48" s="184"/>
      <c r="G48" s="188">
        <f>G49</f>
        <v>210000</v>
      </c>
      <c r="H48" s="188">
        <f>H49</f>
        <v>0</v>
      </c>
      <c r="I48" s="188"/>
      <c r="J48" s="188">
        <f>J49</f>
        <v>210000</v>
      </c>
    </row>
    <row r="49" spans="1:10" s="183" customFormat="1" ht="24.75" customHeight="1">
      <c r="A49" s="181" t="s">
        <v>318</v>
      </c>
      <c r="B49" s="215">
        <v>300</v>
      </c>
      <c r="C49" s="198" t="s">
        <v>93</v>
      </c>
      <c r="D49" s="198" t="s">
        <v>6</v>
      </c>
      <c r="E49" s="218" t="s">
        <v>319</v>
      </c>
      <c r="F49" s="182"/>
      <c r="G49" s="176">
        <f>G50</f>
        <v>210000</v>
      </c>
      <c r="H49" s="176">
        <f>H50</f>
        <v>0</v>
      </c>
      <c r="I49" s="176"/>
      <c r="J49" s="176">
        <f>J50</f>
        <v>210000</v>
      </c>
    </row>
    <row r="50" spans="1:10" s="183" customFormat="1" ht="27" customHeight="1">
      <c r="A50" s="123" t="s">
        <v>144</v>
      </c>
      <c r="B50" s="215">
        <v>300</v>
      </c>
      <c r="C50" s="198" t="s">
        <v>93</v>
      </c>
      <c r="D50" s="198" t="s">
        <v>6</v>
      </c>
      <c r="E50" s="218" t="s">
        <v>319</v>
      </c>
      <c r="F50" s="132">
        <v>200</v>
      </c>
      <c r="G50" s="176">
        <v>210000</v>
      </c>
      <c r="H50" s="204"/>
      <c r="I50" s="176"/>
      <c r="J50" s="176">
        <v>210000</v>
      </c>
    </row>
    <row r="51" spans="1:10" s="126" customFormat="1" ht="21.75" customHeight="1">
      <c r="A51" s="189" t="s">
        <v>112</v>
      </c>
      <c r="B51" s="212">
        <v>300</v>
      </c>
      <c r="C51" s="185" t="s">
        <v>93</v>
      </c>
      <c r="D51" s="185" t="s">
        <v>103</v>
      </c>
      <c r="E51" s="213"/>
      <c r="F51" s="186"/>
      <c r="G51" s="188">
        <f>G52+G58</f>
        <v>22803693.099999998</v>
      </c>
      <c r="H51" s="188">
        <f>H53+H59</f>
        <v>0</v>
      </c>
      <c r="I51" s="188">
        <f>I53+I59</f>
        <v>1102835.49</v>
      </c>
      <c r="J51" s="187">
        <f>G51+I51</f>
        <v>23906528.589999996</v>
      </c>
    </row>
    <row r="52" spans="1:10" ht="77.25" customHeight="1">
      <c r="A52" s="123" t="s">
        <v>240</v>
      </c>
      <c r="B52" s="216">
        <v>300</v>
      </c>
      <c r="C52" s="69" t="s">
        <v>93</v>
      </c>
      <c r="D52" s="69" t="s">
        <v>103</v>
      </c>
      <c r="E52" s="218" t="s">
        <v>224</v>
      </c>
      <c r="F52" s="112"/>
      <c r="G52" s="177">
        <f>G53+G56</f>
        <v>19753801.33</v>
      </c>
      <c r="H52" s="177">
        <f>H53</f>
        <v>0</v>
      </c>
      <c r="I52" s="177">
        <f>I53</f>
        <v>1102835.49</v>
      </c>
      <c r="J52" s="162">
        <f>G52+I52</f>
        <v>20856636.819999997</v>
      </c>
    </row>
    <row r="53" spans="1:10" ht="27" customHeight="1">
      <c r="A53" s="82" t="s">
        <v>147</v>
      </c>
      <c r="B53" s="216">
        <v>300</v>
      </c>
      <c r="C53" s="69" t="s">
        <v>93</v>
      </c>
      <c r="D53" s="69" t="s">
        <v>103</v>
      </c>
      <c r="E53" s="218" t="s">
        <v>224</v>
      </c>
      <c r="F53" s="74">
        <v>200</v>
      </c>
      <c r="G53" s="176">
        <f>G54+G55</f>
        <v>19703801.33</v>
      </c>
      <c r="H53" s="176">
        <f>H54+H55</f>
        <v>0</v>
      </c>
      <c r="I53" s="176">
        <f>I54+I55</f>
        <v>1102835.49</v>
      </c>
      <c r="J53" s="134">
        <f>G53+I53</f>
        <v>20806636.819999997</v>
      </c>
    </row>
    <row r="54" spans="1:12" ht="24" customHeight="1">
      <c r="A54" s="180" t="s">
        <v>316</v>
      </c>
      <c r="B54" s="216"/>
      <c r="C54" s="69"/>
      <c r="D54" s="69"/>
      <c r="E54" s="218"/>
      <c r="F54" s="74"/>
      <c r="G54" s="135">
        <v>19407012</v>
      </c>
      <c r="H54" s="178"/>
      <c r="I54" s="134">
        <v>424735.49</v>
      </c>
      <c r="J54" s="134">
        <f>G54+I54</f>
        <v>19831747.49</v>
      </c>
      <c r="K54" s="401"/>
      <c r="L54" s="398"/>
    </row>
    <row r="55" spans="1:10" ht="14.25" customHeight="1">
      <c r="A55" s="360" t="s">
        <v>122</v>
      </c>
      <c r="B55" s="216"/>
      <c r="C55" s="69"/>
      <c r="D55" s="69"/>
      <c r="E55" s="218"/>
      <c r="F55" s="74"/>
      <c r="G55" s="135">
        <v>296789.33</v>
      </c>
      <c r="H55" s="178"/>
      <c r="I55" s="134">
        <v>678100</v>
      </c>
      <c r="J55" s="135">
        <f>G55+I55</f>
        <v>974889.3300000001</v>
      </c>
    </row>
    <row r="56" spans="1:10" ht="14.25" customHeight="1">
      <c r="A56" s="80" t="s">
        <v>142</v>
      </c>
      <c r="B56" s="216">
        <v>300</v>
      </c>
      <c r="C56" s="69" t="s">
        <v>93</v>
      </c>
      <c r="D56" s="69" t="s">
        <v>103</v>
      </c>
      <c r="E56" s="218" t="s">
        <v>224</v>
      </c>
      <c r="F56" s="74">
        <v>800</v>
      </c>
      <c r="G56" s="176">
        <v>50000</v>
      </c>
      <c r="H56" s="200"/>
      <c r="I56" s="134"/>
      <c r="J56" s="176"/>
    </row>
    <row r="57" spans="1:10" ht="27" customHeight="1">
      <c r="A57" s="180" t="s">
        <v>316</v>
      </c>
      <c r="B57" s="216"/>
      <c r="C57" s="69"/>
      <c r="D57" s="69"/>
      <c r="E57" s="218"/>
      <c r="F57" s="74"/>
      <c r="G57" s="135">
        <v>50000</v>
      </c>
      <c r="H57" s="178"/>
      <c r="I57" s="134"/>
      <c r="J57" s="135"/>
    </row>
    <row r="58" spans="1:10" ht="54" customHeight="1">
      <c r="A58" s="80" t="s">
        <v>447</v>
      </c>
      <c r="B58" s="216">
        <v>300</v>
      </c>
      <c r="C58" s="69" t="s">
        <v>93</v>
      </c>
      <c r="D58" s="69" t="s">
        <v>103</v>
      </c>
      <c r="E58" s="218" t="s">
        <v>446</v>
      </c>
      <c r="F58" s="74"/>
      <c r="G58" s="177">
        <f aca="true" t="shared" si="1" ref="G58:J59">G59</f>
        <v>3049891.77</v>
      </c>
      <c r="H58" s="177">
        <f t="shared" si="1"/>
        <v>0</v>
      </c>
      <c r="I58" s="177"/>
      <c r="J58" s="177">
        <f t="shared" si="1"/>
        <v>3049891.77</v>
      </c>
    </row>
    <row r="59" spans="1:10" ht="24" customHeight="1">
      <c r="A59" s="82" t="s">
        <v>147</v>
      </c>
      <c r="B59" s="216">
        <v>300</v>
      </c>
      <c r="C59" s="69" t="s">
        <v>93</v>
      </c>
      <c r="D59" s="69" t="s">
        <v>103</v>
      </c>
      <c r="E59" s="218" t="s">
        <v>446</v>
      </c>
      <c r="F59" s="74">
        <v>200</v>
      </c>
      <c r="G59" s="176">
        <f t="shared" si="1"/>
        <v>3049891.77</v>
      </c>
      <c r="H59" s="176">
        <f t="shared" si="1"/>
        <v>0</v>
      </c>
      <c r="I59" s="176"/>
      <c r="J59" s="176">
        <f t="shared" si="1"/>
        <v>3049891.77</v>
      </c>
    </row>
    <row r="60" spans="1:10" ht="24" customHeight="1">
      <c r="A60" s="180" t="s">
        <v>316</v>
      </c>
      <c r="B60" s="216"/>
      <c r="C60" s="69"/>
      <c r="D60" s="69"/>
      <c r="E60" s="218"/>
      <c r="F60" s="74"/>
      <c r="G60" s="134">
        <v>3049891.77</v>
      </c>
      <c r="H60" s="178"/>
      <c r="I60" s="134"/>
      <c r="J60" s="134">
        <v>3049891.77</v>
      </c>
    </row>
    <row r="61" spans="1:10" ht="25.5" customHeight="1">
      <c r="A61" s="189" t="s">
        <v>94</v>
      </c>
      <c r="B61" s="212">
        <v>300</v>
      </c>
      <c r="C61" s="185" t="s">
        <v>93</v>
      </c>
      <c r="D61" s="185" t="s">
        <v>95</v>
      </c>
      <c r="E61" s="224"/>
      <c r="F61" s="191"/>
      <c r="G61" s="188">
        <f aca="true" t="shared" si="2" ref="G61:I63">G62</f>
        <v>240000</v>
      </c>
      <c r="H61" s="188">
        <f t="shared" si="2"/>
        <v>0</v>
      </c>
      <c r="I61" s="188">
        <f t="shared" si="2"/>
        <v>0</v>
      </c>
      <c r="J61" s="188">
        <f aca="true" t="shared" si="3" ref="J61:J66">G61+I61</f>
        <v>240000</v>
      </c>
    </row>
    <row r="62" spans="1:10" ht="24" customHeight="1">
      <c r="A62" s="125" t="s">
        <v>241</v>
      </c>
      <c r="B62" s="223">
        <v>300</v>
      </c>
      <c r="C62" s="69" t="s">
        <v>93</v>
      </c>
      <c r="D62" s="69" t="s">
        <v>95</v>
      </c>
      <c r="E62" s="218" t="s">
        <v>226</v>
      </c>
      <c r="F62" s="115"/>
      <c r="G62" s="177">
        <f t="shared" si="2"/>
        <v>240000</v>
      </c>
      <c r="H62" s="177">
        <f t="shared" si="2"/>
        <v>0</v>
      </c>
      <c r="I62" s="177"/>
      <c r="J62" s="177">
        <f t="shared" si="3"/>
        <v>240000</v>
      </c>
    </row>
    <row r="63" spans="1:10" ht="24" customHeight="1">
      <c r="A63" s="82" t="s">
        <v>144</v>
      </c>
      <c r="B63" s="223">
        <v>300</v>
      </c>
      <c r="C63" s="69">
        <v>4</v>
      </c>
      <c r="D63" s="69">
        <v>12</v>
      </c>
      <c r="E63" s="218" t="s">
        <v>226</v>
      </c>
      <c r="F63" s="74">
        <v>200</v>
      </c>
      <c r="G63" s="135">
        <f t="shared" si="2"/>
        <v>240000</v>
      </c>
      <c r="H63" s="135">
        <f t="shared" si="2"/>
        <v>0</v>
      </c>
      <c r="I63" s="135"/>
      <c r="J63" s="135">
        <f t="shared" si="3"/>
        <v>240000</v>
      </c>
    </row>
    <row r="64" spans="1:10" ht="27.75" customHeight="1">
      <c r="A64" s="170" t="s">
        <v>134</v>
      </c>
      <c r="B64" s="223"/>
      <c r="C64" s="69"/>
      <c r="D64" s="69"/>
      <c r="E64" s="218"/>
      <c r="F64" s="74"/>
      <c r="G64" s="179">
        <v>240000</v>
      </c>
      <c r="H64" s="92"/>
      <c r="I64" s="135"/>
      <c r="J64" s="135">
        <f t="shared" si="3"/>
        <v>240000</v>
      </c>
    </row>
    <row r="65" spans="1:10" s="116" customFormat="1" ht="32.25" customHeight="1">
      <c r="A65" s="155" t="s">
        <v>17</v>
      </c>
      <c r="B65" s="210">
        <v>300</v>
      </c>
      <c r="C65" s="152" t="s">
        <v>6</v>
      </c>
      <c r="D65" s="153" t="s">
        <v>111</v>
      </c>
      <c r="E65" s="226"/>
      <c r="F65" s="156"/>
      <c r="G65" s="202">
        <f>G66+G90+G101+G135</f>
        <v>320609563.74</v>
      </c>
      <c r="H65" s="202">
        <f>H66+H90+H101+H135</f>
        <v>0</v>
      </c>
      <c r="I65" s="202">
        <f>I66+I90+I101+I135</f>
        <v>11009930.67</v>
      </c>
      <c r="J65" s="399">
        <f t="shared" si="3"/>
        <v>331619494.41</v>
      </c>
    </row>
    <row r="66" spans="1:10" ht="18" customHeight="1">
      <c r="A66" s="195" t="s">
        <v>18</v>
      </c>
      <c r="B66" s="212">
        <v>300</v>
      </c>
      <c r="C66" s="185" t="s">
        <v>6</v>
      </c>
      <c r="D66" s="185" t="s">
        <v>102</v>
      </c>
      <c r="E66" s="227"/>
      <c r="F66" s="197"/>
      <c r="G66" s="187">
        <f>G67+G69+G73+G81+G83+G85+G87+G89</f>
        <v>68868079.83000001</v>
      </c>
      <c r="H66" s="187">
        <f>H67+H69+H73+H81+H83+H85+H87+H89</f>
        <v>0</v>
      </c>
      <c r="I66" s="187">
        <f>I67+I69+I73+I81+I83+I85+I87+I89</f>
        <v>0</v>
      </c>
      <c r="J66" s="407">
        <f t="shared" si="3"/>
        <v>68868079.83000001</v>
      </c>
    </row>
    <row r="67" spans="1:10" ht="26.25" customHeight="1">
      <c r="A67" s="80" t="s">
        <v>277</v>
      </c>
      <c r="B67" s="223">
        <v>300</v>
      </c>
      <c r="C67" s="69" t="s">
        <v>6</v>
      </c>
      <c r="D67" s="69" t="s">
        <v>102</v>
      </c>
      <c r="E67" s="222" t="s">
        <v>276</v>
      </c>
      <c r="F67" s="115"/>
      <c r="G67" s="177">
        <f>G68</f>
        <v>71244.94</v>
      </c>
      <c r="H67" s="177">
        <f>H68</f>
        <v>0</v>
      </c>
      <c r="I67" s="177"/>
      <c r="J67" s="177">
        <f>J68</f>
        <v>71244.94</v>
      </c>
    </row>
    <row r="68" spans="1:10" ht="27" customHeight="1">
      <c r="A68" s="123" t="s">
        <v>144</v>
      </c>
      <c r="B68" s="223">
        <v>300</v>
      </c>
      <c r="C68" s="69" t="s">
        <v>6</v>
      </c>
      <c r="D68" s="69" t="s">
        <v>102</v>
      </c>
      <c r="E68" s="222" t="s">
        <v>276</v>
      </c>
      <c r="F68" s="74">
        <v>200</v>
      </c>
      <c r="G68" s="135">
        <v>71244.94</v>
      </c>
      <c r="H68" s="93"/>
      <c r="I68" s="135"/>
      <c r="J68" s="135">
        <v>71244.94</v>
      </c>
    </row>
    <row r="69" spans="1:10" ht="72" customHeight="1">
      <c r="A69" s="123" t="s">
        <v>242</v>
      </c>
      <c r="B69" s="223">
        <v>300</v>
      </c>
      <c r="C69" s="69" t="s">
        <v>6</v>
      </c>
      <c r="D69" s="69" t="s">
        <v>102</v>
      </c>
      <c r="E69" s="218" t="s">
        <v>228</v>
      </c>
      <c r="F69" s="113"/>
      <c r="G69" s="286">
        <f>G70</f>
        <v>5236200</v>
      </c>
      <c r="H69" s="286">
        <f>H70</f>
        <v>0</v>
      </c>
      <c r="I69" s="286">
        <f>I70</f>
        <v>0</v>
      </c>
      <c r="J69" s="286">
        <f>J70</f>
        <v>4886200</v>
      </c>
    </row>
    <row r="70" spans="1:10" ht="25.5" customHeight="1">
      <c r="A70" s="82" t="s">
        <v>147</v>
      </c>
      <c r="B70" s="223">
        <v>300</v>
      </c>
      <c r="C70" s="69" t="s">
        <v>6</v>
      </c>
      <c r="D70" s="69" t="s">
        <v>102</v>
      </c>
      <c r="E70" s="218" t="s">
        <v>228</v>
      </c>
      <c r="F70" s="74">
        <v>200</v>
      </c>
      <c r="G70" s="135">
        <f>G71+G72</f>
        <v>5236200</v>
      </c>
      <c r="H70" s="135">
        <f>H71+H72</f>
        <v>0</v>
      </c>
      <c r="I70" s="135">
        <f>I71+I72</f>
        <v>0</v>
      </c>
      <c r="J70" s="135">
        <f>J71+J72</f>
        <v>4886200</v>
      </c>
    </row>
    <row r="71" spans="1:13" ht="25.5" customHeight="1">
      <c r="A71" s="360" t="s">
        <v>316</v>
      </c>
      <c r="B71" s="223"/>
      <c r="C71" s="223"/>
      <c r="D71" s="223"/>
      <c r="E71" s="218"/>
      <c r="F71" s="216"/>
      <c r="G71" s="396">
        <v>4341520</v>
      </c>
      <c r="H71" s="134"/>
      <c r="I71" s="134">
        <v>0</v>
      </c>
      <c r="J71" s="396">
        <f>G71+I71</f>
        <v>4341520</v>
      </c>
      <c r="K71" s="397"/>
      <c r="L71" s="398"/>
      <c r="M71" s="398"/>
    </row>
    <row r="72" spans="1:10" ht="16.5" customHeight="1">
      <c r="A72" s="360" t="s">
        <v>122</v>
      </c>
      <c r="B72" s="223"/>
      <c r="C72" s="223"/>
      <c r="D72" s="223"/>
      <c r="E72" s="218"/>
      <c r="F72" s="216"/>
      <c r="G72" s="396">
        <v>894680</v>
      </c>
      <c r="H72" s="134"/>
      <c r="I72" s="134"/>
      <c r="J72" s="396">
        <v>544680</v>
      </c>
    </row>
    <row r="73" spans="1:10" ht="36" customHeight="1">
      <c r="A73" s="123" t="s">
        <v>315</v>
      </c>
      <c r="B73" s="223">
        <v>300</v>
      </c>
      <c r="C73" s="69" t="s">
        <v>6</v>
      </c>
      <c r="D73" s="69" t="s">
        <v>102</v>
      </c>
      <c r="E73" s="217"/>
      <c r="F73" s="128"/>
      <c r="G73" s="177">
        <f>G75+G77+G79</f>
        <v>1378770</v>
      </c>
      <c r="H73" s="177">
        <f>H75+H77+H79</f>
        <v>0</v>
      </c>
      <c r="I73" s="177">
        <f>I75+I77+I79</f>
        <v>0</v>
      </c>
      <c r="J73" s="162">
        <f>G73+I73</f>
        <v>1378770</v>
      </c>
    </row>
    <row r="74" spans="1:10" ht="48" customHeight="1">
      <c r="A74" s="123" t="s">
        <v>243</v>
      </c>
      <c r="B74" s="223">
        <v>300</v>
      </c>
      <c r="C74" s="69" t="s">
        <v>6</v>
      </c>
      <c r="D74" s="69" t="s">
        <v>102</v>
      </c>
      <c r="E74" s="217" t="s">
        <v>230</v>
      </c>
      <c r="F74" s="128"/>
      <c r="G74" s="135"/>
      <c r="H74" s="135"/>
      <c r="I74" s="135"/>
      <c r="J74" s="400"/>
    </row>
    <row r="75" spans="1:10" ht="37.5" customHeight="1">
      <c r="A75" s="82" t="s">
        <v>397</v>
      </c>
      <c r="B75" s="223">
        <v>300</v>
      </c>
      <c r="C75" s="69" t="s">
        <v>6</v>
      </c>
      <c r="D75" s="69" t="s">
        <v>102</v>
      </c>
      <c r="E75" s="217" t="s">
        <v>230</v>
      </c>
      <c r="F75" s="74">
        <v>400</v>
      </c>
      <c r="G75" s="135">
        <v>0</v>
      </c>
      <c r="H75" s="93"/>
      <c r="I75" s="135"/>
      <c r="J75" s="400"/>
    </row>
    <row r="76" spans="1:10" ht="25.5" customHeight="1">
      <c r="A76" s="80" t="s">
        <v>244</v>
      </c>
      <c r="B76" s="223">
        <v>300</v>
      </c>
      <c r="C76" s="69" t="s">
        <v>6</v>
      </c>
      <c r="D76" s="69" t="s">
        <v>102</v>
      </c>
      <c r="E76" s="331" t="s">
        <v>231</v>
      </c>
      <c r="F76" s="216"/>
      <c r="G76" s="135">
        <f>G77</f>
        <v>677436</v>
      </c>
      <c r="H76" s="135"/>
      <c r="I76" s="135">
        <f>I77</f>
        <v>0</v>
      </c>
      <c r="J76" s="134">
        <f>G76+I76</f>
        <v>677436</v>
      </c>
    </row>
    <row r="77" spans="1:10" ht="24" customHeight="1">
      <c r="A77" s="82" t="s">
        <v>299</v>
      </c>
      <c r="B77" s="223">
        <v>300</v>
      </c>
      <c r="C77" s="69" t="s">
        <v>6</v>
      </c>
      <c r="D77" s="69" t="s">
        <v>102</v>
      </c>
      <c r="E77" s="331" t="s">
        <v>231</v>
      </c>
      <c r="F77" s="216">
        <v>400</v>
      </c>
      <c r="G77" s="135">
        <v>677436</v>
      </c>
      <c r="H77" s="93"/>
      <c r="I77" s="135"/>
      <c r="J77" s="134">
        <f>G77+I77</f>
        <v>677436</v>
      </c>
    </row>
    <row r="78" spans="1:10" ht="21" customHeight="1">
      <c r="A78" s="80" t="s">
        <v>342</v>
      </c>
      <c r="B78" s="223">
        <v>300</v>
      </c>
      <c r="C78" s="69" t="s">
        <v>6</v>
      </c>
      <c r="D78" s="69" t="s">
        <v>102</v>
      </c>
      <c r="E78" s="331" t="s">
        <v>343</v>
      </c>
      <c r="F78" s="216"/>
      <c r="G78" s="135">
        <f>G79</f>
        <v>701334</v>
      </c>
      <c r="H78" s="135">
        <f>H79</f>
        <v>0</v>
      </c>
      <c r="I78" s="135"/>
      <c r="J78" s="134">
        <f>G78+I78</f>
        <v>701334</v>
      </c>
    </row>
    <row r="79" spans="1:10" ht="24" customHeight="1">
      <c r="A79" s="82" t="s">
        <v>147</v>
      </c>
      <c r="B79" s="223">
        <v>300</v>
      </c>
      <c r="C79" s="69" t="s">
        <v>6</v>
      </c>
      <c r="D79" s="69" t="s">
        <v>102</v>
      </c>
      <c r="E79" s="331" t="s">
        <v>343</v>
      </c>
      <c r="F79" s="216">
        <v>200</v>
      </c>
      <c r="G79" s="135">
        <v>701334</v>
      </c>
      <c r="H79" s="93"/>
      <c r="I79" s="134"/>
      <c r="J79" s="134">
        <f>G79+I79</f>
        <v>701334</v>
      </c>
    </row>
    <row r="80" spans="1:10" ht="39" customHeight="1">
      <c r="A80" s="82" t="s">
        <v>431</v>
      </c>
      <c r="B80" s="223">
        <v>300</v>
      </c>
      <c r="C80" s="69" t="s">
        <v>6</v>
      </c>
      <c r="D80" s="69" t="s">
        <v>102</v>
      </c>
      <c r="E80" s="217" t="s">
        <v>430</v>
      </c>
      <c r="F80" s="74"/>
      <c r="G80" s="135">
        <f>G81</f>
        <v>449091.49</v>
      </c>
      <c r="H80" s="135">
        <f>H81</f>
        <v>0</v>
      </c>
      <c r="I80" s="135"/>
      <c r="J80" s="134">
        <f>G80+I80</f>
        <v>449091.49</v>
      </c>
    </row>
    <row r="81" spans="1:10" ht="30" customHeight="1">
      <c r="A81" s="82" t="s">
        <v>147</v>
      </c>
      <c r="B81" s="223">
        <v>300</v>
      </c>
      <c r="C81" s="69" t="s">
        <v>6</v>
      </c>
      <c r="D81" s="69" t="s">
        <v>102</v>
      </c>
      <c r="E81" s="217" t="s">
        <v>430</v>
      </c>
      <c r="F81" s="74">
        <v>200</v>
      </c>
      <c r="G81" s="177">
        <v>449091.49</v>
      </c>
      <c r="H81" s="406"/>
      <c r="I81" s="177"/>
      <c r="J81" s="177">
        <v>250000</v>
      </c>
    </row>
    <row r="82" spans="1:10" ht="74.25" customHeight="1">
      <c r="A82" s="82" t="s">
        <v>408</v>
      </c>
      <c r="B82" s="223">
        <v>300</v>
      </c>
      <c r="C82" s="69" t="s">
        <v>6</v>
      </c>
      <c r="D82" s="69" t="s">
        <v>102</v>
      </c>
      <c r="E82" s="217" t="s">
        <v>407</v>
      </c>
      <c r="F82" s="74"/>
      <c r="G82" s="176">
        <f>G83</f>
        <v>40000</v>
      </c>
      <c r="H82" s="134"/>
      <c r="I82" s="176"/>
      <c r="J82" s="176">
        <f>J83</f>
        <v>40000</v>
      </c>
    </row>
    <row r="83" spans="1:10" ht="21.75" customHeight="1">
      <c r="A83" s="80" t="s">
        <v>142</v>
      </c>
      <c r="B83" s="223">
        <v>300</v>
      </c>
      <c r="C83" s="69" t="s">
        <v>6</v>
      </c>
      <c r="D83" s="69" t="s">
        <v>102</v>
      </c>
      <c r="E83" s="217" t="s">
        <v>407</v>
      </c>
      <c r="F83" s="74">
        <v>800</v>
      </c>
      <c r="G83" s="177">
        <v>40000</v>
      </c>
      <c r="H83" s="162"/>
      <c r="I83" s="177"/>
      <c r="J83" s="177">
        <v>40000</v>
      </c>
    </row>
    <row r="84" spans="1:10" ht="134.25" customHeight="1">
      <c r="A84" s="82" t="s">
        <v>463</v>
      </c>
      <c r="B84" s="223">
        <v>300</v>
      </c>
      <c r="C84" s="69" t="s">
        <v>6</v>
      </c>
      <c r="D84" s="69" t="s">
        <v>102</v>
      </c>
      <c r="E84" s="357" t="s">
        <v>464</v>
      </c>
      <c r="F84" s="132"/>
      <c r="G84" s="176">
        <f>G85</f>
        <v>60465087</v>
      </c>
      <c r="H84" s="134"/>
      <c r="I84" s="176"/>
      <c r="J84" s="176">
        <f>J85</f>
        <v>60465087</v>
      </c>
    </row>
    <row r="85" spans="1:10" ht="50.25" customHeight="1">
      <c r="A85" s="82" t="s">
        <v>476</v>
      </c>
      <c r="B85" s="223">
        <v>300</v>
      </c>
      <c r="C85" s="69" t="s">
        <v>6</v>
      </c>
      <c r="D85" s="69" t="s">
        <v>102</v>
      </c>
      <c r="E85" s="357" t="s">
        <v>464</v>
      </c>
      <c r="F85" s="215">
        <v>400</v>
      </c>
      <c r="G85" s="177">
        <v>60465087</v>
      </c>
      <c r="H85" s="162"/>
      <c r="I85" s="177"/>
      <c r="J85" s="177">
        <v>60465087</v>
      </c>
    </row>
    <row r="86" spans="1:10" ht="99" customHeight="1">
      <c r="A86" s="82" t="s">
        <v>465</v>
      </c>
      <c r="B86" s="223">
        <v>300</v>
      </c>
      <c r="C86" s="69" t="s">
        <v>6</v>
      </c>
      <c r="D86" s="69" t="s">
        <v>102</v>
      </c>
      <c r="E86" s="357" t="s">
        <v>466</v>
      </c>
      <c r="F86" s="132"/>
      <c r="G86" s="176">
        <f>G87</f>
        <v>610758</v>
      </c>
      <c r="H86" s="134"/>
      <c r="I86" s="176"/>
      <c r="J86" s="176">
        <f>J87</f>
        <v>610758</v>
      </c>
    </row>
    <row r="87" spans="1:10" ht="49.5" customHeight="1">
      <c r="A87" s="82" t="s">
        <v>299</v>
      </c>
      <c r="B87" s="223">
        <v>300</v>
      </c>
      <c r="C87" s="69" t="s">
        <v>6</v>
      </c>
      <c r="D87" s="69" t="s">
        <v>102</v>
      </c>
      <c r="E87" s="357" t="s">
        <v>466</v>
      </c>
      <c r="F87" s="215">
        <v>400</v>
      </c>
      <c r="G87" s="177">
        <v>610758</v>
      </c>
      <c r="H87" s="162"/>
      <c r="I87" s="177"/>
      <c r="J87" s="177">
        <v>610758</v>
      </c>
    </row>
    <row r="88" spans="1:10" ht="49.5" customHeight="1">
      <c r="A88" s="388" t="s">
        <v>506</v>
      </c>
      <c r="B88" s="223">
        <v>300</v>
      </c>
      <c r="C88" s="69" t="s">
        <v>6</v>
      </c>
      <c r="D88" s="69" t="s">
        <v>102</v>
      </c>
      <c r="E88" s="357" t="s">
        <v>507</v>
      </c>
      <c r="F88" s="215"/>
      <c r="G88" s="176">
        <f>G89</f>
        <v>616928.4</v>
      </c>
      <c r="H88" s="134"/>
      <c r="I88" s="176"/>
      <c r="J88" s="176">
        <f>J89</f>
        <v>616928.4</v>
      </c>
    </row>
    <row r="89" spans="1:10" ht="49.5" customHeight="1">
      <c r="A89" s="82" t="s">
        <v>508</v>
      </c>
      <c r="B89" s="223">
        <v>300</v>
      </c>
      <c r="C89" s="69" t="s">
        <v>6</v>
      </c>
      <c r="D89" s="69" t="s">
        <v>102</v>
      </c>
      <c r="E89" s="357" t="s">
        <v>507</v>
      </c>
      <c r="F89" s="215">
        <v>400</v>
      </c>
      <c r="G89" s="177">
        <v>616928.4</v>
      </c>
      <c r="H89" s="162"/>
      <c r="I89" s="177"/>
      <c r="J89" s="177">
        <v>616928.4</v>
      </c>
    </row>
    <row r="90" spans="1:10" ht="14.25" customHeight="1">
      <c r="A90" s="195" t="s">
        <v>19</v>
      </c>
      <c r="B90" s="212">
        <v>300</v>
      </c>
      <c r="C90" s="185" t="s">
        <v>6</v>
      </c>
      <c r="D90" s="185" t="s">
        <v>98</v>
      </c>
      <c r="E90" s="228"/>
      <c r="F90" s="191"/>
      <c r="G90" s="187">
        <f>G91+G94+G98+G100</f>
        <v>5427851.09</v>
      </c>
      <c r="H90" s="187">
        <f>H91+H94</f>
        <v>0</v>
      </c>
      <c r="I90" s="187"/>
      <c r="J90" s="187">
        <f>J91+J94+J98+J100</f>
        <v>5427851.09</v>
      </c>
    </row>
    <row r="91" spans="1:10" ht="39" customHeight="1">
      <c r="A91" s="66" t="s">
        <v>245</v>
      </c>
      <c r="B91" s="216">
        <v>300</v>
      </c>
      <c r="C91" s="69" t="s">
        <v>6</v>
      </c>
      <c r="D91" s="69" t="s">
        <v>98</v>
      </c>
      <c r="E91" s="222" t="s">
        <v>233</v>
      </c>
      <c r="F91" s="115"/>
      <c r="G91" s="177">
        <f>G92</f>
        <v>80000</v>
      </c>
      <c r="H91" s="177">
        <f>H92</f>
        <v>0</v>
      </c>
      <c r="I91" s="177"/>
      <c r="J91" s="177">
        <f>J92</f>
        <v>80000</v>
      </c>
    </row>
    <row r="92" spans="1:10" ht="24" customHeight="1">
      <c r="A92" s="361" t="s">
        <v>147</v>
      </c>
      <c r="B92" s="216">
        <v>300</v>
      </c>
      <c r="C92" s="223" t="s">
        <v>6</v>
      </c>
      <c r="D92" s="223" t="s">
        <v>98</v>
      </c>
      <c r="E92" s="222" t="s">
        <v>233</v>
      </c>
      <c r="F92" s="216">
        <v>200</v>
      </c>
      <c r="G92" s="135">
        <f>G93</f>
        <v>80000</v>
      </c>
      <c r="H92" s="135">
        <f>H93</f>
        <v>0</v>
      </c>
      <c r="I92" s="135"/>
      <c r="J92" s="135">
        <f>J93</f>
        <v>80000</v>
      </c>
    </row>
    <row r="93" spans="1:10" ht="24" customHeight="1">
      <c r="A93" s="360" t="s">
        <v>316</v>
      </c>
      <c r="B93" s="216"/>
      <c r="C93" s="223"/>
      <c r="D93" s="223"/>
      <c r="E93" s="229"/>
      <c r="F93" s="216"/>
      <c r="G93" s="179">
        <v>80000</v>
      </c>
      <c r="H93" s="178"/>
      <c r="I93" s="200"/>
      <c r="J93" s="179">
        <v>80000</v>
      </c>
    </row>
    <row r="94" spans="1:10" ht="23.25" customHeight="1">
      <c r="A94" s="66" t="s">
        <v>262</v>
      </c>
      <c r="B94" s="216">
        <v>300</v>
      </c>
      <c r="C94" s="69" t="s">
        <v>6</v>
      </c>
      <c r="D94" s="69" t="s">
        <v>98</v>
      </c>
      <c r="E94" s="230" t="s">
        <v>263</v>
      </c>
      <c r="F94" s="112"/>
      <c r="G94" s="177">
        <f>G95</f>
        <v>52683</v>
      </c>
      <c r="H94" s="177">
        <f>H95</f>
        <v>0</v>
      </c>
      <c r="I94" s="177"/>
      <c r="J94" s="177">
        <f>J95</f>
        <v>52683</v>
      </c>
    </row>
    <row r="95" spans="1:10" ht="24.75" customHeight="1">
      <c r="A95" s="82" t="s">
        <v>147</v>
      </c>
      <c r="B95" s="216">
        <v>300</v>
      </c>
      <c r="C95" s="69" t="s">
        <v>6</v>
      </c>
      <c r="D95" s="69" t="s">
        <v>98</v>
      </c>
      <c r="E95" s="230" t="s">
        <v>263</v>
      </c>
      <c r="F95" s="74">
        <v>200</v>
      </c>
      <c r="G95" s="135">
        <v>52683</v>
      </c>
      <c r="H95" s="135">
        <f>H96</f>
        <v>0</v>
      </c>
      <c r="I95" s="135"/>
      <c r="J95" s="135">
        <v>52683</v>
      </c>
    </row>
    <row r="96" spans="1:10" s="114" customFormat="1" ht="25.5" customHeight="1">
      <c r="A96" s="180" t="s">
        <v>316</v>
      </c>
      <c r="B96" s="216"/>
      <c r="C96" s="69"/>
      <c r="D96" s="69"/>
      <c r="E96" s="222"/>
      <c r="F96" s="74"/>
      <c r="G96" s="135">
        <v>52683</v>
      </c>
      <c r="H96" s="92"/>
      <c r="I96" s="179"/>
      <c r="J96" s="135">
        <v>52683</v>
      </c>
    </row>
    <row r="97" spans="1:10" s="114" customFormat="1" ht="49.5" customHeight="1">
      <c r="A97" s="80" t="s">
        <v>505</v>
      </c>
      <c r="B97" s="216">
        <v>300</v>
      </c>
      <c r="C97" s="69" t="s">
        <v>6</v>
      </c>
      <c r="D97" s="69" t="s">
        <v>98</v>
      </c>
      <c r="E97" s="222">
        <v>4090090360</v>
      </c>
      <c r="F97" s="74"/>
      <c r="G97" s="135">
        <f>G98</f>
        <v>2000000</v>
      </c>
      <c r="H97" s="92"/>
      <c r="I97" s="179"/>
      <c r="J97" s="135">
        <f>J98</f>
        <v>2000000</v>
      </c>
    </row>
    <row r="98" spans="1:10" s="114" customFormat="1" ht="25.5" customHeight="1">
      <c r="A98" s="80" t="s">
        <v>142</v>
      </c>
      <c r="B98" s="216">
        <v>300</v>
      </c>
      <c r="C98" s="69" t="s">
        <v>6</v>
      </c>
      <c r="D98" s="69" t="s">
        <v>98</v>
      </c>
      <c r="E98" s="222">
        <v>4090090360</v>
      </c>
      <c r="F98" s="74">
        <v>800</v>
      </c>
      <c r="G98" s="177">
        <v>2000000</v>
      </c>
      <c r="H98" s="162"/>
      <c r="I98" s="377"/>
      <c r="J98" s="177">
        <v>2000000</v>
      </c>
    </row>
    <row r="99" spans="1:10" s="114" customFormat="1" ht="25.5" customHeight="1">
      <c r="A99" s="80" t="s">
        <v>543</v>
      </c>
      <c r="B99" s="216">
        <v>300</v>
      </c>
      <c r="C99" s="69" t="s">
        <v>6</v>
      </c>
      <c r="D99" s="69" t="s">
        <v>98</v>
      </c>
      <c r="E99" s="222" t="s">
        <v>542</v>
      </c>
      <c r="F99" s="74"/>
      <c r="G99" s="176">
        <f>G100</f>
        <v>3295168.09</v>
      </c>
      <c r="H99" s="134"/>
      <c r="I99" s="201"/>
      <c r="J99" s="176">
        <f>J100</f>
        <v>3295168.09</v>
      </c>
    </row>
    <row r="100" spans="1:10" s="114" customFormat="1" ht="25.5" customHeight="1">
      <c r="A100" s="82" t="s">
        <v>147</v>
      </c>
      <c r="B100" s="216">
        <v>300</v>
      </c>
      <c r="C100" s="69" t="s">
        <v>6</v>
      </c>
      <c r="D100" s="69" t="s">
        <v>98</v>
      </c>
      <c r="E100" s="222" t="s">
        <v>542</v>
      </c>
      <c r="F100" s="74">
        <v>200</v>
      </c>
      <c r="G100" s="177">
        <v>3295168.09</v>
      </c>
      <c r="H100" s="162"/>
      <c r="I100" s="377"/>
      <c r="J100" s="177">
        <v>3295168.09</v>
      </c>
    </row>
    <row r="101" spans="1:10" ht="15" customHeight="1">
      <c r="A101" s="195" t="s">
        <v>20</v>
      </c>
      <c r="B101" s="212">
        <v>300</v>
      </c>
      <c r="C101" s="185" t="s">
        <v>6</v>
      </c>
      <c r="D101" s="185" t="s">
        <v>104</v>
      </c>
      <c r="E101" s="213"/>
      <c r="F101" s="199"/>
      <c r="G101" s="187">
        <f>G102+G120+G122+G117+G133</f>
        <v>11672177.4</v>
      </c>
      <c r="H101" s="187">
        <f>H102+H120+H122+H117+H133</f>
        <v>0</v>
      </c>
      <c r="I101" s="187">
        <f>I102+I120+I122+I117+I133</f>
        <v>895212.88</v>
      </c>
      <c r="J101" s="187">
        <f>J102+J120+J122+J117+J133</f>
        <v>12567390.28</v>
      </c>
    </row>
    <row r="102" spans="1:10" s="114" customFormat="1" ht="38.25" customHeight="1">
      <c r="A102" s="80" t="s">
        <v>293</v>
      </c>
      <c r="B102" s="223">
        <v>300</v>
      </c>
      <c r="C102" s="69" t="s">
        <v>6</v>
      </c>
      <c r="D102" s="69" t="s">
        <v>104</v>
      </c>
      <c r="E102" s="217" t="s">
        <v>234</v>
      </c>
      <c r="F102" s="113"/>
      <c r="G102" s="162">
        <f>G103+G104+G105</f>
        <v>9652155.31</v>
      </c>
      <c r="H102" s="162">
        <f>H103+H104+H105</f>
        <v>0</v>
      </c>
      <c r="I102" s="162">
        <f>I103+I104+I105</f>
        <v>895212.88</v>
      </c>
      <c r="J102" s="162">
        <f>J103+J104+J105</f>
        <v>10547368.19</v>
      </c>
    </row>
    <row r="103" spans="1:10" s="114" customFormat="1" ht="24" customHeight="1">
      <c r="A103" s="360" t="s">
        <v>316</v>
      </c>
      <c r="B103" s="362"/>
      <c r="C103" s="362"/>
      <c r="D103" s="362"/>
      <c r="E103" s="363"/>
      <c r="F103" s="364"/>
      <c r="G103" s="92">
        <f>G108+G112+G116</f>
        <v>7705629.26</v>
      </c>
      <c r="H103" s="92">
        <f>H108+H112+H116</f>
        <v>0</v>
      </c>
      <c r="I103" s="92">
        <f>I108+I112+I116</f>
        <v>0</v>
      </c>
      <c r="J103" s="92">
        <f>J108+J112+J116</f>
        <v>7705629.26</v>
      </c>
    </row>
    <row r="104" spans="1:10" s="114" customFormat="1" ht="15.75" customHeight="1">
      <c r="A104" s="360" t="s">
        <v>122</v>
      </c>
      <c r="B104" s="362"/>
      <c r="C104" s="362"/>
      <c r="D104" s="362"/>
      <c r="E104" s="363"/>
      <c r="F104" s="364"/>
      <c r="G104" s="92">
        <f>G109+G113</f>
        <v>1720051.05</v>
      </c>
      <c r="H104" s="92">
        <f>H109+H113</f>
        <v>0</v>
      </c>
      <c r="I104" s="92">
        <f>I109+I113</f>
        <v>664816.88</v>
      </c>
      <c r="J104" s="92">
        <f>J109+J113</f>
        <v>2384867.9299999997</v>
      </c>
    </row>
    <row r="105" spans="1:10" s="114" customFormat="1" ht="15.75" customHeight="1">
      <c r="A105" s="360" t="s">
        <v>2</v>
      </c>
      <c r="B105" s="362"/>
      <c r="C105" s="362"/>
      <c r="D105" s="362"/>
      <c r="E105" s="363"/>
      <c r="F105" s="364"/>
      <c r="G105" s="92">
        <f>G114</f>
        <v>226475</v>
      </c>
      <c r="H105" s="92">
        <f>H114</f>
        <v>0</v>
      </c>
      <c r="I105" s="92">
        <f>I114</f>
        <v>230396</v>
      </c>
      <c r="J105" s="92">
        <f>J114</f>
        <v>456871</v>
      </c>
    </row>
    <row r="106" spans="1:10" ht="15.75" customHeight="1">
      <c r="A106" s="82" t="s">
        <v>246</v>
      </c>
      <c r="B106" s="223">
        <v>300</v>
      </c>
      <c r="C106" s="69" t="s">
        <v>6</v>
      </c>
      <c r="D106" s="69" t="s">
        <v>104</v>
      </c>
      <c r="E106" s="217" t="s">
        <v>235</v>
      </c>
      <c r="F106" s="117"/>
      <c r="G106" s="177">
        <f>G107</f>
        <v>5485967.05</v>
      </c>
      <c r="H106" s="177">
        <f>H107</f>
        <v>0</v>
      </c>
      <c r="I106" s="177">
        <f>I107</f>
        <v>664816.88</v>
      </c>
      <c r="J106" s="177">
        <f>J107</f>
        <v>6150783.93</v>
      </c>
    </row>
    <row r="107" spans="1:10" ht="24.75" customHeight="1">
      <c r="A107" s="82" t="s">
        <v>147</v>
      </c>
      <c r="B107" s="223">
        <v>300</v>
      </c>
      <c r="C107" s="69" t="s">
        <v>6</v>
      </c>
      <c r="D107" s="69" t="s">
        <v>104</v>
      </c>
      <c r="E107" s="217" t="s">
        <v>235</v>
      </c>
      <c r="F107" s="74">
        <v>200</v>
      </c>
      <c r="G107" s="92">
        <f>G108+G109</f>
        <v>5485967.05</v>
      </c>
      <c r="H107" s="92">
        <f>H108+H109</f>
        <v>0</v>
      </c>
      <c r="I107" s="92">
        <f>I108+I109</f>
        <v>664816.88</v>
      </c>
      <c r="J107" s="92">
        <f>G107+I107</f>
        <v>6150783.93</v>
      </c>
    </row>
    <row r="108" spans="1:10" ht="24.75" customHeight="1">
      <c r="A108" s="360" t="s">
        <v>316</v>
      </c>
      <c r="B108" s="223"/>
      <c r="C108" s="69"/>
      <c r="D108" s="69"/>
      <c r="E108" s="217"/>
      <c r="F108" s="74"/>
      <c r="G108" s="92">
        <v>5332000</v>
      </c>
      <c r="H108" s="284"/>
      <c r="I108" s="92"/>
      <c r="J108" s="92">
        <f>G108+I108</f>
        <v>5332000</v>
      </c>
    </row>
    <row r="109" spans="1:10" ht="24.75" customHeight="1">
      <c r="A109" s="360" t="s">
        <v>122</v>
      </c>
      <c r="B109" s="223"/>
      <c r="C109" s="69"/>
      <c r="D109" s="69"/>
      <c r="E109" s="217"/>
      <c r="F109" s="74"/>
      <c r="G109" s="92">
        <v>153967.05</v>
      </c>
      <c r="H109" s="284"/>
      <c r="I109" s="135">
        <v>664816.88</v>
      </c>
      <c r="J109" s="92">
        <f>G109+I109</f>
        <v>818783.9299999999</v>
      </c>
    </row>
    <row r="110" spans="1:10" ht="24.75" customHeight="1">
      <c r="A110" s="80" t="s">
        <v>247</v>
      </c>
      <c r="B110" s="223">
        <v>300</v>
      </c>
      <c r="C110" s="69" t="s">
        <v>6</v>
      </c>
      <c r="D110" s="69" t="s">
        <v>104</v>
      </c>
      <c r="E110" s="217" t="s">
        <v>236</v>
      </c>
      <c r="F110" s="124"/>
      <c r="G110" s="162">
        <f>G111+G115</f>
        <v>4166188.26</v>
      </c>
      <c r="H110" s="162">
        <f>H111+H115</f>
        <v>0</v>
      </c>
      <c r="I110" s="162">
        <f>I111+I115</f>
        <v>230396</v>
      </c>
      <c r="J110" s="162">
        <f>J111+J115</f>
        <v>4396584.26</v>
      </c>
    </row>
    <row r="111" spans="1:10" ht="27" customHeight="1">
      <c r="A111" s="82" t="s">
        <v>144</v>
      </c>
      <c r="B111" s="223">
        <v>300</v>
      </c>
      <c r="C111" s="69" t="s">
        <v>6</v>
      </c>
      <c r="D111" s="69" t="s">
        <v>104</v>
      </c>
      <c r="E111" s="217" t="s">
        <v>236</v>
      </c>
      <c r="F111" s="74">
        <v>200</v>
      </c>
      <c r="G111" s="135">
        <f>G112+G113+G114</f>
        <v>4165106.46</v>
      </c>
      <c r="H111" s="135">
        <f>H112+H113+H114</f>
        <v>0</v>
      </c>
      <c r="I111" s="135">
        <f>I112+I113+I114</f>
        <v>230396</v>
      </c>
      <c r="J111" s="135">
        <f>J112+J113+J114</f>
        <v>4395502.46</v>
      </c>
    </row>
    <row r="112" spans="1:10" ht="24.75" customHeight="1">
      <c r="A112" s="360" t="s">
        <v>316</v>
      </c>
      <c r="B112" s="366"/>
      <c r="C112" s="366"/>
      <c r="D112" s="366"/>
      <c r="E112" s="367"/>
      <c r="F112" s="368"/>
      <c r="G112" s="135">
        <v>2372547.46</v>
      </c>
      <c r="H112" s="92"/>
      <c r="I112" s="134"/>
      <c r="J112" s="135">
        <f>G112+I112</f>
        <v>2372547.46</v>
      </c>
    </row>
    <row r="113" spans="1:10" ht="18.75" customHeight="1">
      <c r="A113" s="360" t="s">
        <v>122</v>
      </c>
      <c r="B113" s="366"/>
      <c r="C113" s="366"/>
      <c r="D113" s="366"/>
      <c r="E113" s="367"/>
      <c r="F113" s="368"/>
      <c r="G113" s="135">
        <v>1566084</v>
      </c>
      <c r="H113" s="92"/>
      <c r="J113" s="135">
        <f>G113+I113</f>
        <v>1566084</v>
      </c>
    </row>
    <row r="114" spans="1:10" ht="18.75" customHeight="1">
      <c r="A114" s="360" t="s">
        <v>2</v>
      </c>
      <c r="B114" s="366"/>
      <c r="C114" s="366"/>
      <c r="D114" s="366"/>
      <c r="E114" s="367"/>
      <c r="F114" s="368"/>
      <c r="G114" s="92">
        <v>226475</v>
      </c>
      <c r="H114" s="92"/>
      <c r="I114" s="92">
        <v>230396</v>
      </c>
      <c r="J114" s="135">
        <f>G114+I114</f>
        <v>456871</v>
      </c>
    </row>
    <row r="115" spans="1:10" ht="21.75" customHeight="1">
      <c r="A115" s="80" t="s">
        <v>142</v>
      </c>
      <c r="B115" s="223">
        <v>300</v>
      </c>
      <c r="C115" s="69" t="s">
        <v>6</v>
      </c>
      <c r="D115" s="69" t="s">
        <v>104</v>
      </c>
      <c r="E115" s="217" t="s">
        <v>236</v>
      </c>
      <c r="F115" s="216">
        <v>800</v>
      </c>
      <c r="G115" s="135">
        <v>1081.8</v>
      </c>
      <c r="H115" s="92"/>
      <c r="I115" s="135"/>
      <c r="J115" s="135">
        <f>G115+I115</f>
        <v>1081.8</v>
      </c>
    </row>
    <row r="116" spans="1:10" ht="21.75" customHeight="1">
      <c r="A116" s="360" t="s">
        <v>316</v>
      </c>
      <c r="B116" s="223"/>
      <c r="C116" s="69"/>
      <c r="D116" s="69"/>
      <c r="E116" s="217"/>
      <c r="F116" s="216"/>
      <c r="G116" s="135">
        <v>1081.8</v>
      </c>
      <c r="H116" s="92"/>
      <c r="I116" s="135"/>
      <c r="J116" s="135">
        <f>G116+I116</f>
        <v>1081.8</v>
      </c>
    </row>
    <row r="117" spans="1:10" ht="24.75" customHeight="1">
      <c r="A117" s="82" t="s">
        <v>532</v>
      </c>
      <c r="B117" s="223">
        <v>300</v>
      </c>
      <c r="C117" s="69" t="s">
        <v>6</v>
      </c>
      <c r="D117" s="69" t="s">
        <v>104</v>
      </c>
      <c r="E117" s="217">
        <v>2810190370</v>
      </c>
      <c r="F117" s="368"/>
      <c r="G117" s="177">
        <f>G118</f>
        <v>7200</v>
      </c>
      <c r="H117" s="177">
        <f>H118</f>
        <v>0</v>
      </c>
      <c r="I117" s="177"/>
      <c r="J117" s="177">
        <f>J118</f>
        <v>7200</v>
      </c>
    </row>
    <row r="118" spans="1:10" ht="31.5" customHeight="1">
      <c r="A118" s="82" t="s">
        <v>144</v>
      </c>
      <c r="B118" s="223">
        <v>300</v>
      </c>
      <c r="C118" s="69" t="s">
        <v>6</v>
      </c>
      <c r="D118" s="69" t="s">
        <v>104</v>
      </c>
      <c r="E118" s="217">
        <v>2810190370</v>
      </c>
      <c r="F118" s="216">
        <v>200</v>
      </c>
      <c r="G118" s="135">
        <v>7200</v>
      </c>
      <c r="H118" s="365"/>
      <c r="I118" s="135"/>
      <c r="J118" s="135">
        <v>7200</v>
      </c>
    </row>
    <row r="119" spans="1:10" ht="75.75" customHeight="1">
      <c r="A119" s="66" t="s">
        <v>497</v>
      </c>
      <c r="B119" s="223">
        <v>300</v>
      </c>
      <c r="C119" s="69" t="s">
        <v>6</v>
      </c>
      <c r="D119" s="69" t="s">
        <v>104</v>
      </c>
      <c r="E119" s="217" t="s">
        <v>498</v>
      </c>
      <c r="F119" s="74"/>
      <c r="G119" s="134">
        <f>G120</f>
        <v>195080</v>
      </c>
      <c r="H119" s="134"/>
      <c r="I119" s="378"/>
      <c r="J119" s="134">
        <f>J120</f>
        <v>195080</v>
      </c>
    </row>
    <row r="120" spans="1:10" ht="27" customHeight="1">
      <c r="A120" s="82" t="s">
        <v>144</v>
      </c>
      <c r="B120" s="223">
        <v>300</v>
      </c>
      <c r="C120" s="69" t="s">
        <v>6</v>
      </c>
      <c r="D120" s="69" t="s">
        <v>104</v>
      </c>
      <c r="E120" s="217" t="s">
        <v>498</v>
      </c>
      <c r="F120" s="74">
        <v>200</v>
      </c>
      <c r="G120" s="162">
        <v>195080</v>
      </c>
      <c r="H120" s="162"/>
      <c r="I120" s="379"/>
      <c r="J120" s="162">
        <v>195080</v>
      </c>
    </row>
    <row r="121" spans="1:10" ht="53.25" customHeight="1">
      <c r="A121" s="380" t="s">
        <v>499</v>
      </c>
      <c r="B121" s="223">
        <v>300</v>
      </c>
      <c r="C121" s="69" t="s">
        <v>6</v>
      </c>
      <c r="D121" s="69" t="s">
        <v>104</v>
      </c>
      <c r="E121" s="217" t="s">
        <v>500</v>
      </c>
      <c r="F121" s="74"/>
      <c r="G121" s="134">
        <f>G122</f>
        <v>1783149</v>
      </c>
      <c r="H121" s="134">
        <f>H122</f>
        <v>0</v>
      </c>
      <c r="I121" s="134"/>
      <c r="J121" s="134">
        <f>J122</f>
        <v>1783149</v>
      </c>
    </row>
    <row r="122" spans="1:10" ht="27" customHeight="1">
      <c r="A122" s="82" t="s">
        <v>144</v>
      </c>
      <c r="B122" s="223">
        <v>300</v>
      </c>
      <c r="C122" s="69" t="s">
        <v>6</v>
      </c>
      <c r="D122" s="69" t="s">
        <v>104</v>
      </c>
      <c r="E122" s="217" t="s">
        <v>500</v>
      </c>
      <c r="F122" s="74">
        <v>200</v>
      </c>
      <c r="G122" s="162">
        <f>G123+G128</f>
        <v>1783149</v>
      </c>
      <c r="H122" s="162">
        <f>H123+H128</f>
        <v>0</v>
      </c>
      <c r="I122" s="162"/>
      <c r="J122" s="162">
        <f>J123+J128</f>
        <v>1783149</v>
      </c>
    </row>
    <row r="123" spans="1:10" ht="27" customHeight="1">
      <c r="A123" s="370" t="s">
        <v>501</v>
      </c>
      <c r="B123" s="381"/>
      <c r="C123" s="382"/>
      <c r="D123" s="382"/>
      <c r="E123" s="383"/>
      <c r="F123" s="112"/>
      <c r="G123" s="134">
        <f>G124+G125+G126+G127</f>
        <v>1058272</v>
      </c>
      <c r="H123" s="134">
        <f>H124+H125+H126+H127</f>
        <v>0</v>
      </c>
      <c r="I123" s="134"/>
      <c r="J123" s="134">
        <f>J124+J125+J126+J127</f>
        <v>1058272</v>
      </c>
    </row>
    <row r="124" spans="1:10" ht="13.5" customHeight="1">
      <c r="A124" s="384" t="s">
        <v>502</v>
      </c>
      <c r="B124" s="381"/>
      <c r="C124" s="382"/>
      <c r="D124" s="382"/>
      <c r="E124" s="383"/>
      <c r="F124" s="112"/>
      <c r="G124" s="385">
        <v>899531.2</v>
      </c>
      <c r="H124" s="134"/>
      <c r="I124" s="378"/>
      <c r="J124" s="385">
        <v>899531.2</v>
      </c>
    </row>
    <row r="125" spans="1:10" ht="15.75" customHeight="1">
      <c r="A125" s="384" t="s">
        <v>503</v>
      </c>
      <c r="B125" s="381"/>
      <c r="C125" s="382"/>
      <c r="D125" s="382"/>
      <c r="E125" s="383"/>
      <c r="F125" s="112"/>
      <c r="G125" s="385">
        <v>93127.94</v>
      </c>
      <c r="H125" s="134"/>
      <c r="I125" s="378"/>
      <c r="J125" s="385">
        <v>93127.94</v>
      </c>
    </row>
    <row r="126" spans="1:10" ht="13.5" customHeight="1">
      <c r="A126" s="386" t="s">
        <v>486</v>
      </c>
      <c r="B126" s="381"/>
      <c r="C126" s="382"/>
      <c r="D126" s="382"/>
      <c r="E126" s="383"/>
      <c r="F126" s="112"/>
      <c r="G126" s="385">
        <v>12699.26</v>
      </c>
      <c r="H126" s="134"/>
      <c r="I126" s="387"/>
      <c r="J126" s="385">
        <v>12699.26</v>
      </c>
    </row>
    <row r="127" spans="1:10" ht="13.5" customHeight="1">
      <c r="A127" s="386" t="s">
        <v>504</v>
      </c>
      <c r="B127" s="381"/>
      <c r="C127" s="382"/>
      <c r="D127" s="382"/>
      <c r="E127" s="383"/>
      <c r="F127" s="112"/>
      <c r="G127" s="385">
        <v>52913.6</v>
      </c>
      <c r="H127" s="134"/>
      <c r="I127" s="378"/>
      <c r="J127" s="385">
        <v>52913.6</v>
      </c>
    </row>
    <row r="128" spans="1:10" ht="36" customHeight="1">
      <c r="A128" s="370" t="s">
        <v>487</v>
      </c>
      <c r="B128" s="381"/>
      <c r="C128" s="382"/>
      <c r="D128" s="382"/>
      <c r="E128" s="383"/>
      <c r="F128" s="112"/>
      <c r="G128" s="134">
        <f>G129+G130+G131+G132</f>
        <v>724877</v>
      </c>
      <c r="H128" s="134">
        <f>H129+H130+H131+H132</f>
        <v>0</v>
      </c>
      <c r="I128" s="134"/>
      <c r="J128" s="134">
        <f>J129+J130+J131+J132</f>
        <v>724877</v>
      </c>
    </row>
    <row r="129" spans="1:10" ht="14.25" customHeight="1">
      <c r="A129" s="384" t="s">
        <v>502</v>
      </c>
      <c r="B129" s="381"/>
      <c r="C129" s="382"/>
      <c r="D129" s="382"/>
      <c r="E129" s="383"/>
      <c r="F129" s="112"/>
      <c r="G129" s="385">
        <v>616145.45</v>
      </c>
      <c r="H129" s="134"/>
      <c r="I129" s="378"/>
      <c r="J129" s="385">
        <v>616145.45</v>
      </c>
    </row>
    <row r="130" spans="1:10" ht="14.25" customHeight="1">
      <c r="A130" s="384" t="s">
        <v>503</v>
      </c>
      <c r="B130" s="381"/>
      <c r="C130" s="382"/>
      <c r="D130" s="382"/>
      <c r="E130" s="383"/>
      <c r="F130" s="112"/>
      <c r="G130" s="385">
        <v>63789.18</v>
      </c>
      <c r="H130" s="134"/>
      <c r="I130" s="378"/>
      <c r="J130" s="385">
        <v>63789.18</v>
      </c>
    </row>
    <row r="131" spans="1:10" ht="13.5" customHeight="1">
      <c r="A131" s="386" t="s">
        <v>486</v>
      </c>
      <c r="B131" s="381"/>
      <c r="C131" s="382"/>
      <c r="D131" s="382"/>
      <c r="E131" s="383"/>
      <c r="F131" s="112"/>
      <c r="G131" s="385">
        <v>8698.52</v>
      </c>
      <c r="H131" s="134"/>
      <c r="I131" s="387"/>
      <c r="J131" s="385">
        <v>8698.52</v>
      </c>
    </row>
    <row r="132" spans="1:10" ht="13.5" customHeight="1">
      <c r="A132" s="386" t="s">
        <v>504</v>
      </c>
      <c r="B132" s="381"/>
      <c r="C132" s="382"/>
      <c r="D132" s="382"/>
      <c r="E132" s="383"/>
      <c r="F132" s="112"/>
      <c r="G132" s="385">
        <v>36243.85</v>
      </c>
      <c r="H132" s="134"/>
      <c r="I132" s="378"/>
      <c r="J132" s="385">
        <v>36243.85</v>
      </c>
    </row>
    <row r="133" spans="1:10" ht="36.75" customHeight="1">
      <c r="A133" s="82" t="s">
        <v>547</v>
      </c>
      <c r="B133" s="223">
        <v>300</v>
      </c>
      <c r="C133" s="69" t="s">
        <v>6</v>
      </c>
      <c r="D133" s="69" t="s">
        <v>104</v>
      </c>
      <c r="E133" s="217">
        <v>2210190170</v>
      </c>
      <c r="F133" s="112"/>
      <c r="G133" s="458">
        <f>G134</f>
        <v>34593.09</v>
      </c>
      <c r="H133" s="458"/>
      <c r="I133" s="459"/>
      <c r="J133" s="458">
        <f>G133+I133</f>
        <v>34593.09</v>
      </c>
    </row>
    <row r="134" spans="1:10" ht="13.5" customHeight="1">
      <c r="A134" s="82" t="s">
        <v>144</v>
      </c>
      <c r="B134" s="223">
        <v>300</v>
      </c>
      <c r="C134" s="69" t="s">
        <v>6</v>
      </c>
      <c r="D134" s="69" t="s">
        <v>104</v>
      </c>
      <c r="E134" s="217">
        <v>2210190170</v>
      </c>
      <c r="F134" s="74">
        <v>200</v>
      </c>
      <c r="G134" s="134">
        <v>34593.09</v>
      </c>
      <c r="H134" s="134"/>
      <c r="I134" s="378"/>
      <c r="J134" s="134">
        <f>G134+I134</f>
        <v>34593.09</v>
      </c>
    </row>
    <row r="135" spans="1:10" ht="24.75" customHeight="1">
      <c r="A135" s="195" t="s">
        <v>148</v>
      </c>
      <c r="B135" s="212">
        <v>300</v>
      </c>
      <c r="C135" s="185" t="s">
        <v>6</v>
      </c>
      <c r="D135" s="185" t="s">
        <v>6</v>
      </c>
      <c r="E135" s="213"/>
      <c r="F135" s="191"/>
      <c r="G135" s="187">
        <f>G136+G142+G144+G148+G146+G150</f>
        <v>234641455.42</v>
      </c>
      <c r="H135" s="187">
        <f>H136+H142+H144+H148+H146+H150</f>
        <v>0</v>
      </c>
      <c r="I135" s="187">
        <f>I136+I142+I144+I148+I146+I150</f>
        <v>10114717.79</v>
      </c>
      <c r="J135" s="187">
        <f>J136+J142+J144+J148+J146+J150</f>
        <v>244144582.20999998</v>
      </c>
    </row>
    <row r="136" spans="1:10" ht="55.5" customHeight="1">
      <c r="A136" s="80" t="s">
        <v>291</v>
      </c>
      <c r="B136" s="223">
        <v>300</v>
      </c>
      <c r="C136" s="69" t="s">
        <v>6</v>
      </c>
      <c r="D136" s="69" t="s">
        <v>6</v>
      </c>
      <c r="E136" s="222" t="s">
        <v>273</v>
      </c>
      <c r="F136" s="115"/>
      <c r="G136" s="177">
        <f>G137</f>
        <v>6249791</v>
      </c>
      <c r="H136" s="177">
        <f>H137</f>
        <v>0</v>
      </c>
      <c r="I136" s="177">
        <f>I137</f>
        <v>0</v>
      </c>
      <c r="J136" s="177">
        <f>J137</f>
        <v>5638200</v>
      </c>
    </row>
    <row r="137" spans="1:10" ht="26.25" customHeight="1">
      <c r="A137" s="180" t="s">
        <v>316</v>
      </c>
      <c r="B137" s="223"/>
      <c r="C137" s="69"/>
      <c r="D137" s="69"/>
      <c r="E137" s="222"/>
      <c r="F137" s="115"/>
      <c r="G137" s="177">
        <f>G138+G139+G140</f>
        <v>6249791</v>
      </c>
      <c r="H137" s="177">
        <f>H138+H139+H140</f>
        <v>0</v>
      </c>
      <c r="I137" s="177">
        <f>I138+I139+I140</f>
        <v>0</v>
      </c>
      <c r="J137" s="177">
        <f>J138+J139+J140</f>
        <v>5638200</v>
      </c>
    </row>
    <row r="138" spans="1:10" ht="63.75" customHeight="1">
      <c r="A138" s="82" t="s">
        <v>292</v>
      </c>
      <c r="B138" s="223">
        <v>300</v>
      </c>
      <c r="C138" s="69" t="s">
        <v>6</v>
      </c>
      <c r="D138" s="69" t="s">
        <v>6</v>
      </c>
      <c r="E138" s="222" t="s">
        <v>273</v>
      </c>
      <c r="F138" s="74">
        <v>100</v>
      </c>
      <c r="G138" s="135">
        <v>5428693</v>
      </c>
      <c r="H138" s="92"/>
      <c r="I138" s="135"/>
      <c r="J138" s="135">
        <v>4817102</v>
      </c>
    </row>
    <row r="139" spans="1:10" ht="26.25" customHeight="1">
      <c r="A139" s="82" t="s">
        <v>144</v>
      </c>
      <c r="B139" s="223">
        <v>300</v>
      </c>
      <c r="C139" s="69" t="s">
        <v>6</v>
      </c>
      <c r="D139" s="69" t="s">
        <v>6</v>
      </c>
      <c r="E139" s="222" t="s">
        <v>273</v>
      </c>
      <c r="F139" s="74">
        <v>200</v>
      </c>
      <c r="G139" s="135">
        <v>818963</v>
      </c>
      <c r="H139" s="92"/>
      <c r="I139" s="135"/>
      <c r="J139" s="135">
        <v>818963</v>
      </c>
    </row>
    <row r="140" spans="1:10" ht="15.75" customHeight="1">
      <c r="A140" s="80" t="s">
        <v>142</v>
      </c>
      <c r="B140" s="223">
        <v>300</v>
      </c>
      <c r="C140" s="69" t="s">
        <v>6</v>
      </c>
      <c r="D140" s="69" t="s">
        <v>6</v>
      </c>
      <c r="E140" s="222" t="s">
        <v>273</v>
      </c>
      <c r="F140" s="74">
        <v>800</v>
      </c>
      <c r="G140" s="135">
        <v>2135</v>
      </c>
      <c r="H140" s="92"/>
      <c r="I140" s="135"/>
      <c r="J140" s="135">
        <v>2135</v>
      </c>
    </row>
    <row r="141" spans="1:10" ht="71.25" customHeight="1">
      <c r="A141" s="66" t="s">
        <v>481</v>
      </c>
      <c r="B141" s="223">
        <v>300</v>
      </c>
      <c r="C141" s="69" t="s">
        <v>6</v>
      </c>
      <c r="D141" s="69" t="s">
        <v>6</v>
      </c>
      <c r="E141" s="358" t="s">
        <v>480</v>
      </c>
      <c r="F141" s="74"/>
      <c r="G141" s="135">
        <f>G142</f>
        <v>177707769</v>
      </c>
      <c r="H141" s="135">
        <f>H142</f>
        <v>0</v>
      </c>
      <c r="I141" s="135"/>
      <c r="J141" s="135">
        <f>J142</f>
        <v>177707769</v>
      </c>
    </row>
    <row r="142" spans="1:10" ht="39.75" customHeight="1">
      <c r="A142" s="82" t="s">
        <v>477</v>
      </c>
      <c r="B142" s="223">
        <v>300</v>
      </c>
      <c r="C142" s="69" t="s">
        <v>6</v>
      </c>
      <c r="D142" s="69" t="s">
        <v>6</v>
      </c>
      <c r="E142" s="358" t="s">
        <v>480</v>
      </c>
      <c r="F142" s="74">
        <v>400</v>
      </c>
      <c r="G142" s="177">
        <v>177707769</v>
      </c>
      <c r="H142" s="162"/>
      <c r="I142" s="177"/>
      <c r="J142" s="177">
        <v>177707769</v>
      </c>
    </row>
    <row r="143" spans="1:10" ht="69" customHeight="1">
      <c r="A143" s="82" t="s">
        <v>479</v>
      </c>
      <c r="B143" s="223">
        <v>300</v>
      </c>
      <c r="C143" s="69" t="s">
        <v>6</v>
      </c>
      <c r="D143" s="69" t="s">
        <v>6</v>
      </c>
      <c r="E143" s="217" t="s">
        <v>478</v>
      </c>
      <c r="F143" s="74"/>
      <c r="G143" s="135">
        <f>G144</f>
        <v>50000000</v>
      </c>
      <c r="H143" s="92"/>
      <c r="I143" s="134"/>
      <c r="J143" s="135">
        <f>J144</f>
        <v>50000000</v>
      </c>
    </row>
    <row r="144" spans="1:10" ht="27" customHeight="1">
      <c r="A144" s="82" t="s">
        <v>144</v>
      </c>
      <c r="B144" s="223">
        <v>300</v>
      </c>
      <c r="C144" s="69" t="s">
        <v>6</v>
      </c>
      <c r="D144" s="69" t="s">
        <v>6</v>
      </c>
      <c r="E144" s="217" t="s">
        <v>478</v>
      </c>
      <c r="F144" s="74">
        <v>200</v>
      </c>
      <c r="G144" s="177">
        <v>50000000</v>
      </c>
      <c r="H144" s="162"/>
      <c r="I144" s="162"/>
      <c r="J144" s="177">
        <v>50000000</v>
      </c>
    </row>
    <row r="145" spans="1:10" ht="51.75" customHeight="1">
      <c r="A145" s="82" t="s">
        <v>544</v>
      </c>
      <c r="B145" s="223">
        <v>300</v>
      </c>
      <c r="C145" s="69" t="s">
        <v>6</v>
      </c>
      <c r="D145" s="69" t="s">
        <v>6</v>
      </c>
      <c r="E145" s="217">
        <v>2210190380</v>
      </c>
      <c r="F145" s="74"/>
      <c r="G145" s="176">
        <f>G146</f>
        <v>50000</v>
      </c>
      <c r="H145" s="134"/>
      <c r="I145" s="134"/>
      <c r="J145" s="176">
        <f>J146</f>
        <v>50000</v>
      </c>
    </row>
    <row r="146" spans="1:10" ht="27" customHeight="1">
      <c r="A146" s="82" t="s">
        <v>144</v>
      </c>
      <c r="B146" s="223">
        <v>300</v>
      </c>
      <c r="C146" s="69" t="s">
        <v>6</v>
      </c>
      <c r="D146" s="69" t="s">
        <v>6</v>
      </c>
      <c r="E146" s="217">
        <v>2210190380</v>
      </c>
      <c r="F146" s="74">
        <v>200</v>
      </c>
      <c r="G146" s="177">
        <v>50000</v>
      </c>
      <c r="H146" s="162"/>
      <c r="I146" s="162"/>
      <c r="J146" s="177">
        <v>50000</v>
      </c>
    </row>
    <row r="147" spans="1:10" ht="40.5" customHeight="1">
      <c r="A147" s="82" t="s">
        <v>522</v>
      </c>
      <c r="B147" s="223">
        <v>300</v>
      </c>
      <c r="C147" s="69" t="s">
        <v>6</v>
      </c>
      <c r="D147" s="69" t="s">
        <v>6</v>
      </c>
      <c r="E147" s="217" t="s">
        <v>523</v>
      </c>
      <c r="F147" s="74"/>
      <c r="G147" s="176">
        <f>G148</f>
        <v>633895.42</v>
      </c>
      <c r="H147" s="134"/>
      <c r="I147" s="176"/>
      <c r="J147" s="176">
        <f>G147+I147</f>
        <v>633895.42</v>
      </c>
    </row>
    <row r="148" spans="1:10" ht="27" customHeight="1">
      <c r="A148" s="82" t="s">
        <v>144</v>
      </c>
      <c r="B148" s="223">
        <v>300</v>
      </c>
      <c r="C148" s="69" t="s">
        <v>6</v>
      </c>
      <c r="D148" s="69" t="s">
        <v>6</v>
      </c>
      <c r="E148" s="217" t="s">
        <v>523</v>
      </c>
      <c r="F148" s="74">
        <v>200</v>
      </c>
      <c r="G148" s="177">
        <v>633895.42</v>
      </c>
      <c r="H148" s="162"/>
      <c r="I148" s="177"/>
      <c r="J148" s="177">
        <f>G148+I148</f>
        <v>633895.42</v>
      </c>
    </row>
    <row r="149" spans="1:10" ht="79.5" customHeight="1">
      <c r="A149" s="82" t="s">
        <v>554</v>
      </c>
      <c r="B149" s="223">
        <v>300</v>
      </c>
      <c r="C149" s="69" t="s">
        <v>6</v>
      </c>
      <c r="D149" s="69" t="s">
        <v>6</v>
      </c>
      <c r="E149" s="217" t="s">
        <v>553</v>
      </c>
      <c r="F149" s="74"/>
      <c r="G149" s="176"/>
      <c r="H149" s="134"/>
      <c r="I149" s="176">
        <f>I150</f>
        <v>10114717.79</v>
      </c>
      <c r="J149" s="176">
        <f>G149+I149</f>
        <v>10114717.79</v>
      </c>
    </row>
    <row r="150" spans="1:10" ht="27" customHeight="1">
      <c r="A150" s="82" t="s">
        <v>144</v>
      </c>
      <c r="B150" s="223">
        <v>300</v>
      </c>
      <c r="C150" s="69" t="s">
        <v>6</v>
      </c>
      <c r="D150" s="69" t="s">
        <v>6</v>
      </c>
      <c r="E150" s="217" t="s">
        <v>553</v>
      </c>
      <c r="F150" s="74">
        <v>200</v>
      </c>
      <c r="G150" s="177"/>
      <c r="H150" s="162"/>
      <c r="I150" s="177">
        <f>I151+I152</f>
        <v>10114717.79</v>
      </c>
      <c r="J150" s="177">
        <f>G150+I150</f>
        <v>10114717.79</v>
      </c>
    </row>
    <row r="151" spans="1:10" ht="14.25" customHeight="1">
      <c r="A151" s="384" t="s">
        <v>502</v>
      </c>
      <c r="B151" s="223"/>
      <c r="C151" s="69"/>
      <c r="D151" s="69"/>
      <c r="E151" s="217"/>
      <c r="F151" s="74"/>
      <c r="G151" s="176"/>
      <c r="H151" s="134"/>
      <c r="I151" s="558">
        <v>9772416</v>
      </c>
      <c r="J151" s="558">
        <v>9772416</v>
      </c>
    </row>
    <row r="152" spans="1:10" ht="14.25" customHeight="1">
      <c r="A152" s="384" t="s">
        <v>503</v>
      </c>
      <c r="B152" s="223"/>
      <c r="C152" s="69"/>
      <c r="D152" s="69"/>
      <c r="E152" s="217"/>
      <c r="F152" s="74"/>
      <c r="G152" s="176"/>
      <c r="H152" s="134"/>
      <c r="I152" s="558">
        <v>342301.79</v>
      </c>
      <c r="J152" s="558">
        <v>342301.79</v>
      </c>
    </row>
    <row r="153" spans="1:10" s="120" customFormat="1" ht="18.75" customHeight="1">
      <c r="A153" s="155" t="s">
        <v>96</v>
      </c>
      <c r="B153" s="210">
        <v>300</v>
      </c>
      <c r="C153" s="152" t="s">
        <v>97</v>
      </c>
      <c r="D153" s="164"/>
      <c r="E153" s="211" t="s">
        <v>111</v>
      </c>
      <c r="F153" s="154"/>
      <c r="G153" s="203">
        <f aca="true" t="shared" si="4" ref="G153:J156">G154</f>
        <v>24000</v>
      </c>
      <c r="H153" s="203">
        <f t="shared" si="4"/>
        <v>0</v>
      </c>
      <c r="I153" s="203"/>
      <c r="J153" s="203">
        <f t="shared" si="4"/>
        <v>24000</v>
      </c>
    </row>
    <row r="154" spans="1:10" ht="18" customHeight="1">
      <c r="A154" s="232" t="s">
        <v>7</v>
      </c>
      <c r="B154" s="212">
        <v>300</v>
      </c>
      <c r="C154" s="185" t="s">
        <v>97</v>
      </c>
      <c r="D154" s="185" t="s">
        <v>97</v>
      </c>
      <c r="E154" s="213" t="s">
        <v>111</v>
      </c>
      <c r="F154" s="186"/>
      <c r="G154" s="188">
        <f t="shared" si="4"/>
        <v>24000</v>
      </c>
      <c r="H154" s="188">
        <f t="shared" si="4"/>
        <v>0</v>
      </c>
      <c r="I154" s="188"/>
      <c r="J154" s="188">
        <f t="shared" si="4"/>
        <v>24000</v>
      </c>
    </row>
    <row r="155" spans="1:10" ht="39" customHeight="1">
      <c r="A155" s="80" t="s">
        <v>250</v>
      </c>
      <c r="B155" s="216">
        <v>300</v>
      </c>
      <c r="C155" s="74" t="s">
        <v>97</v>
      </c>
      <c r="D155" s="74" t="s">
        <v>97</v>
      </c>
      <c r="E155" s="217" t="s">
        <v>249</v>
      </c>
      <c r="F155" s="112"/>
      <c r="G155" s="177">
        <f>G156</f>
        <v>24000</v>
      </c>
      <c r="H155" s="177">
        <f t="shared" si="4"/>
        <v>0</v>
      </c>
      <c r="I155" s="177"/>
      <c r="J155" s="177">
        <f>J156</f>
        <v>24000</v>
      </c>
    </row>
    <row r="156" spans="1:10" ht="25.5" customHeight="1">
      <c r="A156" s="82" t="s">
        <v>144</v>
      </c>
      <c r="B156" s="216">
        <v>300</v>
      </c>
      <c r="C156" s="74" t="s">
        <v>97</v>
      </c>
      <c r="D156" s="74" t="s">
        <v>97</v>
      </c>
      <c r="E156" s="217" t="s">
        <v>249</v>
      </c>
      <c r="F156" s="74">
        <v>200</v>
      </c>
      <c r="G156" s="135">
        <f>G157</f>
        <v>24000</v>
      </c>
      <c r="H156" s="135">
        <f t="shared" si="4"/>
        <v>0</v>
      </c>
      <c r="I156" s="135"/>
      <c r="J156" s="135">
        <f>J157</f>
        <v>24000</v>
      </c>
    </row>
    <row r="157" spans="1:10" s="114" customFormat="1" ht="14.25" customHeight="1">
      <c r="A157" s="170" t="s">
        <v>146</v>
      </c>
      <c r="B157" s="216"/>
      <c r="C157" s="69"/>
      <c r="D157" s="69"/>
      <c r="E157" s="222"/>
      <c r="F157" s="74"/>
      <c r="G157" s="135">
        <v>24000</v>
      </c>
      <c r="H157" s="92"/>
      <c r="I157" s="135"/>
      <c r="J157" s="135">
        <v>24000</v>
      </c>
    </row>
    <row r="158" spans="1:10" s="120" customFormat="1" ht="20.25" customHeight="1">
      <c r="A158" s="151" t="s">
        <v>99</v>
      </c>
      <c r="B158" s="210">
        <v>300</v>
      </c>
      <c r="C158" s="152" t="s">
        <v>100</v>
      </c>
      <c r="D158" s="153" t="s">
        <v>111</v>
      </c>
      <c r="E158" s="211"/>
      <c r="F158" s="154"/>
      <c r="G158" s="202">
        <f>G160+G164+G166+G168+G170+G174+G176+G178+G186+G190+G192+G182</f>
        <v>25067393.650000002</v>
      </c>
      <c r="H158" s="202">
        <f>H160+H164+H166+H168+H170+H174+H176+H178+H186+H190+H192+H182</f>
        <v>0</v>
      </c>
      <c r="I158" s="202">
        <f>I160+I164+I166+I168+I170+I174+I176+I178+I186+I190+I192+I182</f>
        <v>37800</v>
      </c>
      <c r="J158" s="202">
        <f>G158+I158</f>
        <v>25105193.650000002</v>
      </c>
    </row>
    <row r="159" spans="1:10" ht="18" customHeight="1">
      <c r="A159" s="232" t="s">
        <v>101</v>
      </c>
      <c r="B159" s="233">
        <v>300</v>
      </c>
      <c r="C159" s="190" t="s">
        <v>100</v>
      </c>
      <c r="D159" s="190" t="s">
        <v>102</v>
      </c>
      <c r="E159" s="224"/>
      <c r="F159" s="191"/>
      <c r="G159" s="187"/>
      <c r="H159" s="187"/>
      <c r="I159" s="187"/>
      <c r="J159" s="187"/>
    </row>
    <row r="160" spans="1:10" ht="48" customHeight="1">
      <c r="A160" s="234" t="s">
        <v>320</v>
      </c>
      <c r="B160" s="235">
        <v>300</v>
      </c>
      <c r="C160" s="236" t="s">
        <v>100</v>
      </c>
      <c r="D160" s="236" t="s">
        <v>102</v>
      </c>
      <c r="E160" s="237" t="s">
        <v>252</v>
      </c>
      <c r="F160" s="205"/>
      <c r="G160" s="177">
        <f>G161+G162+G163</f>
        <v>5038898.82</v>
      </c>
      <c r="H160" s="177">
        <f>H161+H162+H163</f>
        <v>0</v>
      </c>
      <c r="I160" s="177">
        <f>I161+I162+I163</f>
        <v>0</v>
      </c>
      <c r="J160" s="162">
        <f>G160+I160</f>
        <v>5038898.82</v>
      </c>
    </row>
    <row r="161" spans="1:10" ht="66.75" customHeight="1">
      <c r="A161" s="82" t="s">
        <v>149</v>
      </c>
      <c r="B161" s="216">
        <v>300</v>
      </c>
      <c r="C161" s="69" t="s">
        <v>100</v>
      </c>
      <c r="D161" s="69" t="s">
        <v>102</v>
      </c>
      <c r="E161" s="218" t="s">
        <v>252</v>
      </c>
      <c r="F161" s="74">
        <v>100</v>
      </c>
      <c r="G161" s="135">
        <v>4086645.13</v>
      </c>
      <c r="H161" s="92"/>
      <c r="I161" s="135"/>
      <c r="J161" s="134">
        <f>G161+I161</f>
        <v>4086645.13</v>
      </c>
    </row>
    <row r="162" spans="1:10" ht="39" customHeight="1">
      <c r="A162" s="82" t="s">
        <v>141</v>
      </c>
      <c r="B162" s="216">
        <v>300</v>
      </c>
      <c r="C162" s="69" t="s">
        <v>100</v>
      </c>
      <c r="D162" s="69" t="s">
        <v>102</v>
      </c>
      <c r="E162" s="218" t="s">
        <v>252</v>
      </c>
      <c r="F162" s="74">
        <v>200</v>
      </c>
      <c r="G162" s="135">
        <v>952253.69</v>
      </c>
      <c r="H162" s="92"/>
      <c r="I162" s="135"/>
      <c r="J162" s="134">
        <f>G162+I162</f>
        <v>952253.69</v>
      </c>
    </row>
    <row r="163" spans="1:10" ht="21" customHeight="1">
      <c r="A163" s="80" t="s">
        <v>142</v>
      </c>
      <c r="B163" s="216">
        <v>300</v>
      </c>
      <c r="C163" s="69" t="s">
        <v>100</v>
      </c>
      <c r="D163" s="69" t="s">
        <v>102</v>
      </c>
      <c r="E163" s="218" t="s">
        <v>252</v>
      </c>
      <c r="F163" s="74">
        <v>800</v>
      </c>
      <c r="G163" s="176"/>
      <c r="H163" s="134"/>
      <c r="I163" s="134"/>
      <c r="J163" s="400">
        <f>G163+I163</f>
        <v>0</v>
      </c>
    </row>
    <row r="164" spans="1:12" ht="75.75" customHeight="1">
      <c r="A164" s="403" t="s">
        <v>338</v>
      </c>
      <c r="B164" s="235">
        <v>300</v>
      </c>
      <c r="C164" s="236" t="s">
        <v>100</v>
      </c>
      <c r="D164" s="236" t="s">
        <v>102</v>
      </c>
      <c r="E164" s="237" t="s">
        <v>432</v>
      </c>
      <c r="F164" s="205"/>
      <c r="G164" s="177">
        <f>G165</f>
        <v>743505.49</v>
      </c>
      <c r="H164" s="177">
        <f>H165</f>
        <v>0</v>
      </c>
      <c r="I164" s="177"/>
      <c r="J164" s="177">
        <f>J165</f>
        <v>743505.49</v>
      </c>
      <c r="L164" s="359"/>
    </row>
    <row r="165" spans="1:10" ht="66.75" customHeight="1">
      <c r="A165" s="82" t="s">
        <v>149</v>
      </c>
      <c r="B165" s="216">
        <v>300</v>
      </c>
      <c r="C165" s="69" t="s">
        <v>100</v>
      </c>
      <c r="D165" s="69" t="s">
        <v>102</v>
      </c>
      <c r="E165" s="218" t="s">
        <v>432</v>
      </c>
      <c r="F165" s="74">
        <v>100</v>
      </c>
      <c r="G165" s="176">
        <v>743505.49</v>
      </c>
      <c r="H165" s="134"/>
      <c r="I165" s="134"/>
      <c r="J165" s="176">
        <v>743505.49</v>
      </c>
    </row>
    <row r="166" spans="1:10" ht="66.75" customHeight="1">
      <c r="A166" s="404" t="s">
        <v>433</v>
      </c>
      <c r="B166" s="235">
        <v>300</v>
      </c>
      <c r="C166" s="236" t="s">
        <v>100</v>
      </c>
      <c r="D166" s="236" t="s">
        <v>102</v>
      </c>
      <c r="E166" s="237" t="s">
        <v>434</v>
      </c>
      <c r="F166" s="205"/>
      <c r="G166" s="177">
        <f>G167</f>
        <v>39131.87</v>
      </c>
      <c r="H166" s="177">
        <f>H167</f>
        <v>0</v>
      </c>
      <c r="I166" s="177"/>
      <c r="J166" s="177">
        <f>J167</f>
        <v>39131.87</v>
      </c>
    </row>
    <row r="167" spans="1:10" ht="66.75" customHeight="1">
      <c r="A167" s="82" t="s">
        <v>149</v>
      </c>
      <c r="B167" s="216">
        <v>300</v>
      </c>
      <c r="C167" s="69" t="s">
        <v>100</v>
      </c>
      <c r="D167" s="69" t="s">
        <v>102</v>
      </c>
      <c r="E167" s="218" t="s">
        <v>434</v>
      </c>
      <c r="F167" s="74">
        <v>100</v>
      </c>
      <c r="G167" s="176">
        <v>39131.87</v>
      </c>
      <c r="H167" s="134"/>
      <c r="I167" s="134"/>
      <c r="J167" s="176">
        <v>39131.87</v>
      </c>
    </row>
    <row r="168" spans="1:10" ht="54.75" customHeight="1">
      <c r="A168" s="404" t="s">
        <v>435</v>
      </c>
      <c r="B168" s="235">
        <v>300</v>
      </c>
      <c r="C168" s="236" t="s">
        <v>100</v>
      </c>
      <c r="D168" s="236" t="s">
        <v>102</v>
      </c>
      <c r="E168" s="237" t="s">
        <v>436</v>
      </c>
      <c r="F168" s="205"/>
      <c r="G168" s="177">
        <f>G169</f>
        <v>1540666.19</v>
      </c>
      <c r="H168" s="177">
        <f>H169</f>
        <v>0</v>
      </c>
      <c r="I168" s="177"/>
      <c r="J168" s="177">
        <f>J169</f>
        <v>1540666.19</v>
      </c>
    </row>
    <row r="169" spans="1:10" ht="39" customHeight="1">
      <c r="A169" s="82" t="s">
        <v>141</v>
      </c>
      <c r="B169" s="216">
        <v>300</v>
      </c>
      <c r="C169" s="69" t="s">
        <v>100</v>
      </c>
      <c r="D169" s="69" t="s">
        <v>102</v>
      </c>
      <c r="E169" s="218" t="s">
        <v>436</v>
      </c>
      <c r="F169" s="74">
        <v>200</v>
      </c>
      <c r="G169" s="176">
        <v>1540666.19</v>
      </c>
      <c r="H169" s="134"/>
      <c r="I169" s="134"/>
      <c r="J169" s="176">
        <v>1540666.19</v>
      </c>
    </row>
    <row r="170" spans="1:10" ht="48" customHeight="1">
      <c r="A170" s="234" t="s">
        <v>321</v>
      </c>
      <c r="B170" s="235">
        <v>300</v>
      </c>
      <c r="C170" s="236" t="s">
        <v>100</v>
      </c>
      <c r="D170" s="236" t="s">
        <v>102</v>
      </c>
      <c r="E170" s="237" t="s">
        <v>253</v>
      </c>
      <c r="F170" s="205"/>
      <c r="G170" s="163">
        <f>G171+G172+G173</f>
        <v>5940055.8</v>
      </c>
      <c r="H170" s="163">
        <f>H171+H172+H173</f>
        <v>0</v>
      </c>
      <c r="I170" s="163">
        <f>I171+I172+I173</f>
        <v>0</v>
      </c>
      <c r="J170" s="162">
        <f>G170+I170</f>
        <v>5940055.8</v>
      </c>
    </row>
    <row r="171" spans="1:10" ht="39" customHeight="1">
      <c r="A171" s="82" t="s">
        <v>149</v>
      </c>
      <c r="B171" s="216">
        <v>300</v>
      </c>
      <c r="C171" s="69" t="s">
        <v>100</v>
      </c>
      <c r="D171" s="69" t="s">
        <v>102</v>
      </c>
      <c r="E171" s="238" t="s">
        <v>253</v>
      </c>
      <c r="F171" s="74">
        <v>100</v>
      </c>
      <c r="G171" s="135">
        <v>4376992.84</v>
      </c>
      <c r="H171" s="92"/>
      <c r="I171" s="135"/>
      <c r="J171" s="134">
        <f>G171+I171</f>
        <v>4376992.84</v>
      </c>
    </row>
    <row r="172" spans="1:10" ht="42" customHeight="1">
      <c r="A172" s="82" t="s">
        <v>141</v>
      </c>
      <c r="B172" s="216">
        <v>300</v>
      </c>
      <c r="C172" s="69" t="s">
        <v>100</v>
      </c>
      <c r="D172" s="69" t="s">
        <v>102</v>
      </c>
      <c r="E172" s="238" t="s">
        <v>253</v>
      </c>
      <c r="F172" s="74">
        <v>200</v>
      </c>
      <c r="G172" s="135">
        <v>1535129.96</v>
      </c>
      <c r="H172" s="92"/>
      <c r="I172" s="134"/>
      <c r="J172" s="134">
        <f>G172+I172</f>
        <v>1535129.96</v>
      </c>
    </row>
    <row r="173" spans="1:10" ht="20.25" customHeight="1">
      <c r="A173" s="80" t="s">
        <v>142</v>
      </c>
      <c r="B173" s="216">
        <v>300</v>
      </c>
      <c r="C173" s="69" t="s">
        <v>100</v>
      </c>
      <c r="D173" s="69" t="s">
        <v>102</v>
      </c>
      <c r="E173" s="238" t="s">
        <v>253</v>
      </c>
      <c r="F173" s="74">
        <v>800</v>
      </c>
      <c r="G173" s="176">
        <v>27933</v>
      </c>
      <c r="H173" s="282"/>
      <c r="I173" s="283"/>
      <c r="J173" s="134">
        <f>G173+I173</f>
        <v>27933</v>
      </c>
    </row>
    <row r="174" spans="1:12" ht="71.25" customHeight="1">
      <c r="A174" s="403" t="s">
        <v>338</v>
      </c>
      <c r="B174" s="235">
        <v>300</v>
      </c>
      <c r="C174" s="236" t="s">
        <v>100</v>
      </c>
      <c r="D174" s="236" t="s">
        <v>102</v>
      </c>
      <c r="E174" s="237" t="s">
        <v>437</v>
      </c>
      <c r="F174" s="205"/>
      <c r="G174" s="177">
        <f>G175</f>
        <v>2230516.44</v>
      </c>
      <c r="H174" s="177">
        <f>H175</f>
        <v>0</v>
      </c>
      <c r="I174" s="177"/>
      <c r="J174" s="177">
        <f>J175</f>
        <v>2230516.44</v>
      </c>
      <c r="L174" s="359"/>
    </row>
    <row r="175" spans="1:10" ht="61.5" customHeight="1">
      <c r="A175" s="82" t="s">
        <v>149</v>
      </c>
      <c r="B175" s="216">
        <v>300</v>
      </c>
      <c r="C175" s="131" t="s">
        <v>100</v>
      </c>
      <c r="D175" s="131" t="s">
        <v>102</v>
      </c>
      <c r="E175" s="238" t="s">
        <v>437</v>
      </c>
      <c r="F175" s="132">
        <v>100</v>
      </c>
      <c r="G175" s="176">
        <v>2230516.44</v>
      </c>
      <c r="H175" s="282"/>
      <c r="I175" s="176"/>
      <c r="J175" s="176">
        <v>2230516.44</v>
      </c>
    </row>
    <row r="176" spans="1:10" ht="63" customHeight="1">
      <c r="A176" s="403" t="s">
        <v>433</v>
      </c>
      <c r="B176" s="235">
        <v>300</v>
      </c>
      <c r="C176" s="236" t="s">
        <v>100</v>
      </c>
      <c r="D176" s="236" t="s">
        <v>102</v>
      </c>
      <c r="E176" s="237" t="s">
        <v>438</v>
      </c>
      <c r="F176" s="205"/>
      <c r="G176" s="177">
        <f>G177</f>
        <v>117395.6</v>
      </c>
      <c r="H176" s="177">
        <f>H177</f>
        <v>0</v>
      </c>
      <c r="I176" s="177"/>
      <c r="J176" s="177">
        <f>J177</f>
        <v>117395.6</v>
      </c>
    </row>
    <row r="177" spans="1:10" ht="69" customHeight="1">
      <c r="A177" s="82" t="s">
        <v>149</v>
      </c>
      <c r="B177" s="216">
        <v>300</v>
      </c>
      <c r="C177" s="69" t="s">
        <v>100</v>
      </c>
      <c r="D177" s="69" t="s">
        <v>102</v>
      </c>
      <c r="E177" s="238" t="s">
        <v>438</v>
      </c>
      <c r="F177" s="74">
        <v>100</v>
      </c>
      <c r="G177" s="135">
        <v>117395.6</v>
      </c>
      <c r="H177" s="282"/>
      <c r="I177" s="283"/>
      <c r="J177" s="135">
        <v>117395.6</v>
      </c>
    </row>
    <row r="178" spans="1:10" ht="74.25" customHeight="1">
      <c r="A178" s="403" t="s">
        <v>281</v>
      </c>
      <c r="B178" s="235">
        <v>300</v>
      </c>
      <c r="C178" s="236" t="s">
        <v>100</v>
      </c>
      <c r="D178" s="236" t="s">
        <v>102</v>
      </c>
      <c r="E178" s="237" t="s">
        <v>330</v>
      </c>
      <c r="F178" s="405"/>
      <c r="G178" s="162">
        <f aca="true" t="shared" si="5" ref="G178:J179">G179</f>
        <v>460000</v>
      </c>
      <c r="H178" s="162">
        <f t="shared" si="5"/>
        <v>0</v>
      </c>
      <c r="I178" s="162"/>
      <c r="J178" s="162">
        <f t="shared" si="5"/>
        <v>460000</v>
      </c>
    </row>
    <row r="179" spans="1:10" s="130" customFormat="1" ht="18" customHeight="1">
      <c r="A179" s="317" t="s">
        <v>2</v>
      </c>
      <c r="B179" s="215"/>
      <c r="C179" s="131"/>
      <c r="D179" s="131"/>
      <c r="E179" s="238"/>
      <c r="F179" s="318"/>
      <c r="G179" s="134">
        <f t="shared" si="5"/>
        <v>460000</v>
      </c>
      <c r="H179" s="134">
        <f t="shared" si="5"/>
        <v>0</v>
      </c>
      <c r="I179" s="134"/>
      <c r="J179" s="134">
        <f t="shared" si="5"/>
        <v>460000</v>
      </c>
    </row>
    <row r="180" spans="1:10" s="130" customFormat="1" ht="72" customHeight="1">
      <c r="A180" s="319" t="s">
        <v>149</v>
      </c>
      <c r="B180" s="215">
        <v>300</v>
      </c>
      <c r="C180" s="131" t="s">
        <v>100</v>
      </c>
      <c r="D180" s="131" t="s">
        <v>102</v>
      </c>
      <c r="E180" s="238" t="s">
        <v>330</v>
      </c>
      <c r="F180" s="132">
        <v>100</v>
      </c>
      <c r="G180" s="176">
        <v>460000</v>
      </c>
      <c r="H180" s="320"/>
      <c r="I180" s="176"/>
      <c r="J180" s="176">
        <v>460000</v>
      </c>
    </row>
    <row r="181" spans="1:10" s="130" customFormat="1" ht="30" customHeight="1">
      <c r="A181" s="319" t="s">
        <v>144</v>
      </c>
      <c r="B181" s="215">
        <v>300</v>
      </c>
      <c r="C181" s="131" t="s">
        <v>100</v>
      </c>
      <c r="D181" s="131" t="s">
        <v>102</v>
      </c>
      <c r="E181" s="238" t="s">
        <v>330</v>
      </c>
      <c r="F181" s="132">
        <v>200</v>
      </c>
      <c r="G181" s="456"/>
      <c r="H181" s="134"/>
      <c r="I181" s="176"/>
      <c r="J181" s="456"/>
    </row>
    <row r="182" spans="1:10" s="130" customFormat="1" ht="53.25" customHeight="1">
      <c r="A182" s="404" t="s">
        <v>495</v>
      </c>
      <c r="B182" s="235">
        <v>300</v>
      </c>
      <c r="C182" s="236" t="s">
        <v>100</v>
      </c>
      <c r="D182" s="236" t="s">
        <v>102</v>
      </c>
      <c r="E182" s="237" t="s">
        <v>524</v>
      </c>
      <c r="F182" s="205"/>
      <c r="G182" s="177">
        <f>G183</f>
        <v>50000</v>
      </c>
      <c r="H182" s="177">
        <f>H183</f>
        <v>0</v>
      </c>
      <c r="I182" s="177"/>
      <c r="J182" s="177">
        <f>J183</f>
        <v>50000</v>
      </c>
    </row>
    <row r="183" spans="1:10" s="130" customFormat="1" ht="30" customHeight="1">
      <c r="A183" s="319" t="s">
        <v>144</v>
      </c>
      <c r="B183" s="215">
        <v>300</v>
      </c>
      <c r="C183" s="131" t="s">
        <v>100</v>
      </c>
      <c r="D183" s="131" t="s">
        <v>102</v>
      </c>
      <c r="E183" s="238" t="s">
        <v>524</v>
      </c>
      <c r="F183" s="132">
        <v>200</v>
      </c>
      <c r="G183" s="176">
        <f>G184+G185</f>
        <v>50000</v>
      </c>
      <c r="H183" s="176">
        <f>H184+H185</f>
        <v>0</v>
      </c>
      <c r="I183" s="176"/>
      <c r="J183" s="176">
        <f>J184+J185</f>
        <v>50000</v>
      </c>
    </row>
    <row r="184" spans="1:10" s="130" customFormat="1" ht="15.75" customHeight="1">
      <c r="A184" s="375" t="s">
        <v>460</v>
      </c>
      <c r="B184" s="215"/>
      <c r="C184" s="131"/>
      <c r="D184" s="131"/>
      <c r="E184" s="238"/>
      <c r="F184" s="132"/>
      <c r="G184" s="134">
        <v>44238</v>
      </c>
      <c r="H184" s="134"/>
      <c r="I184" s="134"/>
      <c r="J184" s="134">
        <v>44238</v>
      </c>
    </row>
    <row r="185" spans="1:10" s="130" customFormat="1" ht="18" customHeight="1">
      <c r="A185" s="375" t="s">
        <v>461</v>
      </c>
      <c r="B185" s="215"/>
      <c r="C185" s="131"/>
      <c r="D185" s="131"/>
      <c r="E185" s="238"/>
      <c r="F185" s="132"/>
      <c r="G185" s="134">
        <v>5762</v>
      </c>
      <c r="H185" s="134"/>
      <c r="I185" s="134"/>
      <c r="J185" s="134">
        <v>5762</v>
      </c>
    </row>
    <row r="186" spans="1:12" ht="39.75" customHeight="1">
      <c r="A186" s="234" t="s">
        <v>322</v>
      </c>
      <c r="B186" s="235">
        <v>300</v>
      </c>
      <c r="C186" s="236" t="s">
        <v>100</v>
      </c>
      <c r="D186" s="236" t="s">
        <v>102</v>
      </c>
      <c r="E186" s="237" t="s">
        <v>254</v>
      </c>
      <c r="F186" s="205"/>
      <c r="G186" s="162">
        <f>G187+G188+G189</f>
        <v>6754970.73</v>
      </c>
      <c r="H186" s="162">
        <f>H187+H188+H189</f>
        <v>0</v>
      </c>
      <c r="I186" s="162">
        <f>I187+I188+I189</f>
        <v>37800</v>
      </c>
      <c r="J186" s="162">
        <f>G186+I186</f>
        <v>6792770.73</v>
      </c>
      <c r="L186" s="359"/>
    </row>
    <row r="187" spans="1:10" ht="80.25" customHeight="1">
      <c r="A187" s="82" t="s">
        <v>149</v>
      </c>
      <c r="B187" s="216">
        <v>300</v>
      </c>
      <c r="C187" s="69" t="s">
        <v>100</v>
      </c>
      <c r="D187" s="69" t="s">
        <v>102</v>
      </c>
      <c r="E187" s="218" t="s">
        <v>254</v>
      </c>
      <c r="F187" s="74">
        <v>100</v>
      </c>
      <c r="G187" s="135">
        <v>4888429.62</v>
      </c>
      <c r="H187" s="92"/>
      <c r="I187" s="135"/>
      <c r="J187" s="134">
        <f>G187+I187</f>
        <v>4888429.62</v>
      </c>
    </row>
    <row r="188" spans="1:10" ht="40.5" customHeight="1">
      <c r="A188" s="82" t="s">
        <v>141</v>
      </c>
      <c r="B188" s="216">
        <v>300</v>
      </c>
      <c r="C188" s="69" t="s">
        <v>100</v>
      </c>
      <c r="D188" s="69" t="s">
        <v>102</v>
      </c>
      <c r="E188" s="218" t="s">
        <v>254</v>
      </c>
      <c r="F188" s="74">
        <v>200</v>
      </c>
      <c r="G188" s="135">
        <v>1863541.11</v>
      </c>
      <c r="H188" s="92"/>
      <c r="I188" s="134">
        <v>37800</v>
      </c>
      <c r="J188" s="134">
        <f>G188+I188</f>
        <v>1901341.11</v>
      </c>
    </row>
    <row r="189" spans="1:10" ht="18" customHeight="1">
      <c r="A189" s="80" t="s">
        <v>142</v>
      </c>
      <c r="B189" s="216">
        <v>300</v>
      </c>
      <c r="C189" s="69" t="s">
        <v>100</v>
      </c>
      <c r="D189" s="69" t="s">
        <v>102</v>
      </c>
      <c r="E189" s="218" t="s">
        <v>254</v>
      </c>
      <c r="F189" s="74">
        <v>800</v>
      </c>
      <c r="G189" s="281">
        <v>3000</v>
      </c>
      <c r="H189" s="284"/>
      <c r="I189" s="282"/>
      <c r="J189" s="134">
        <f>G189+I189</f>
        <v>3000</v>
      </c>
    </row>
    <row r="190" spans="1:10" s="130" customFormat="1" ht="84.75" customHeight="1">
      <c r="A190" s="403" t="s">
        <v>338</v>
      </c>
      <c r="B190" s="235">
        <v>300</v>
      </c>
      <c r="C190" s="236" t="s">
        <v>100</v>
      </c>
      <c r="D190" s="236" t="s">
        <v>102</v>
      </c>
      <c r="E190" s="237" t="s">
        <v>439</v>
      </c>
      <c r="F190" s="205"/>
      <c r="G190" s="177">
        <f>G191</f>
        <v>2044640.07</v>
      </c>
      <c r="H190" s="177">
        <f>H191</f>
        <v>0</v>
      </c>
      <c r="I190" s="177"/>
      <c r="J190" s="177">
        <f>J191</f>
        <v>2044640.07</v>
      </c>
    </row>
    <row r="191" spans="1:10" s="130" customFormat="1" ht="73.5" customHeight="1">
      <c r="A191" s="82" t="s">
        <v>149</v>
      </c>
      <c r="B191" s="216">
        <v>300</v>
      </c>
      <c r="C191" s="131" t="s">
        <v>100</v>
      </c>
      <c r="D191" s="131" t="s">
        <v>102</v>
      </c>
      <c r="E191" s="238" t="s">
        <v>439</v>
      </c>
      <c r="F191" s="132">
        <v>100</v>
      </c>
      <c r="G191" s="176">
        <v>2044640.07</v>
      </c>
      <c r="H191" s="134"/>
      <c r="I191" s="134"/>
      <c r="J191" s="176">
        <v>2044640.07</v>
      </c>
    </row>
    <row r="192" spans="1:10" s="130" customFormat="1" ht="70.5" customHeight="1">
      <c r="A192" s="403" t="s">
        <v>433</v>
      </c>
      <c r="B192" s="235">
        <v>300</v>
      </c>
      <c r="C192" s="236" t="s">
        <v>100</v>
      </c>
      <c r="D192" s="236" t="s">
        <v>102</v>
      </c>
      <c r="E192" s="237" t="s">
        <v>440</v>
      </c>
      <c r="F192" s="205"/>
      <c r="G192" s="177">
        <f>G193</f>
        <v>107612.64</v>
      </c>
      <c r="H192" s="177">
        <f>H193</f>
        <v>0</v>
      </c>
      <c r="I192" s="177"/>
      <c r="J192" s="177">
        <f>J193</f>
        <v>107612.64</v>
      </c>
    </row>
    <row r="193" spans="1:10" s="130" customFormat="1" ht="63" customHeight="1">
      <c r="A193" s="82" t="s">
        <v>149</v>
      </c>
      <c r="B193" s="216">
        <v>300</v>
      </c>
      <c r="C193" s="69" t="s">
        <v>100</v>
      </c>
      <c r="D193" s="69" t="s">
        <v>102</v>
      </c>
      <c r="E193" s="238" t="s">
        <v>440</v>
      </c>
      <c r="F193" s="74">
        <v>100</v>
      </c>
      <c r="G193" s="135">
        <v>107612.64</v>
      </c>
      <c r="H193" s="134"/>
      <c r="I193" s="134"/>
      <c r="J193" s="135">
        <v>107612.64</v>
      </c>
    </row>
    <row r="194" spans="1:10" s="118" customFormat="1" ht="21" customHeight="1">
      <c r="A194" s="151" t="s">
        <v>105</v>
      </c>
      <c r="B194" s="210">
        <v>300</v>
      </c>
      <c r="C194" s="152" t="s">
        <v>106</v>
      </c>
      <c r="D194" s="157" t="s">
        <v>111</v>
      </c>
      <c r="E194" s="239" t="s">
        <v>111</v>
      </c>
      <c r="F194" s="158" t="s">
        <v>111</v>
      </c>
      <c r="G194" s="202">
        <f>G195+G198</f>
        <v>231234</v>
      </c>
      <c r="H194" s="202">
        <f>H195+H198</f>
        <v>0</v>
      </c>
      <c r="I194" s="202"/>
      <c r="J194" s="202">
        <f>J195+J198</f>
        <v>231234</v>
      </c>
    </row>
    <row r="195" spans="1:10" ht="15" customHeight="1">
      <c r="A195" s="231" t="s">
        <v>107</v>
      </c>
      <c r="B195" s="233">
        <v>300</v>
      </c>
      <c r="C195" s="190" t="s">
        <v>106</v>
      </c>
      <c r="D195" s="190" t="s">
        <v>102</v>
      </c>
      <c r="E195" s="224" t="s">
        <v>111</v>
      </c>
      <c r="F195" s="191" t="s">
        <v>111</v>
      </c>
      <c r="G195" s="188">
        <f aca="true" t="shared" si="6" ref="G195:J196">G196</f>
        <v>144000</v>
      </c>
      <c r="H195" s="188">
        <f t="shared" si="6"/>
        <v>0</v>
      </c>
      <c r="I195" s="188"/>
      <c r="J195" s="188">
        <f t="shared" si="6"/>
        <v>144000</v>
      </c>
    </row>
    <row r="196" spans="1:10" ht="39.75" customHeight="1">
      <c r="A196" s="80" t="s">
        <v>300</v>
      </c>
      <c r="B196" s="216">
        <v>300</v>
      </c>
      <c r="C196" s="74" t="s">
        <v>106</v>
      </c>
      <c r="D196" s="74" t="s">
        <v>102</v>
      </c>
      <c r="E196" s="222" t="s">
        <v>280</v>
      </c>
      <c r="F196" s="115" t="s">
        <v>111</v>
      </c>
      <c r="G196" s="177">
        <f t="shared" si="6"/>
        <v>144000</v>
      </c>
      <c r="H196" s="177">
        <f t="shared" si="6"/>
        <v>0</v>
      </c>
      <c r="I196" s="177"/>
      <c r="J196" s="177">
        <f t="shared" si="6"/>
        <v>144000</v>
      </c>
    </row>
    <row r="197" spans="1:10" ht="27" customHeight="1">
      <c r="A197" s="66" t="s">
        <v>143</v>
      </c>
      <c r="B197" s="216">
        <v>300</v>
      </c>
      <c r="C197" s="74" t="s">
        <v>106</v>
      </c>
      <c r="D197" s="74" t="s">
        <v>102</v>
      </c>
      <c r="E197" s="222" t="s">
        <v>280</v>
      </c>
      <c r="F197" s="74">
        <v>300</v>
      </c>
      <c r="G197" s="135">
        <v>144000</v>
      </c>
      <c r="H197" s="94"/>
      <c r="I197" s="134"/>
      <c r="J197" s="135">
        <v>144000</v>
      </c>
    </row>
    <row r="198" spans="1:10" ht="14.25" customHeight="1">
      <c r="A198" s="231" t="s">
        <v>108</v>
      </c>
      <c r="B198" s="233">
        <v>300</v>
      </c>
      <c r="C198" s="190" t="s">
        <v>106</v>
      </c>
      <c r="D198" s="190" t="s">
        <v>104</v>
      </c>
      <c r="E198" s="224" t="s">
        <v>111</v>
      </c>
      <c r="F198" s="197" t="s">
        <v>111</v>
      </c>
      <c r="G198" s="187">
        <f>G199+G201+G204</f>
        <v>87234</v>
      </c>
      <c r="H198" s="187">
        <f>H199+H201</f>
        <v>0</v>
      </c>
      <c r="I198" s="187"/>
      <c r="J198" s="187">
        <f>J199+J201+J204</f>
        <v>87234</v>
      </c>
    </row>
    <row r="199" spans="1:10" ht="26.25" customHeight="1">
      <c r="A199" s="80" t="s">
        <v>279</v>
      </c>
      <c r="B199" s="223">
        <v>300</v>
      </c>
      <c r="C199" s="69" t="s">
        <v>106</v>
      </c>
      <c r="D199" s="69" t="s">
        <v>104</v>
      </c>
      <c r="E199" s="222" t="s">
        <v>278</v>
      </c>
      <c r="F199" s="74"/>
      <c r="G199" s="177">
        <f>G200</f>
        <v>60000</v>
      </c>
      <c r="H199" s="177">
        <f>H200</f>
        <v>0</v>
      </c>
      <c r="I199" s="177"/>
      <c r="J199" s="177">
        <f>J200</f>
        <v>60000</v>
      </c>
    </row>
    <row r="200" spans="1:10" ht="27" customHeight="1">
      <c r="A200" s="82" t="s">
        <v>144</v>
      </c>
      <c r="B200" s="223">
        <v>300</v>
      </c>
      <c r="C200" s="69" t="s">
        <v>106</v>
      </c>
      <c r="D200" s="69" t="s">
        <v>104</v>
      </c>
      <c r="E200" s="222" t="s">
        <v>278</v>
      </c>
      <c r="F200" s="74">
        <v>200</v>
      </c>
      <c r="G200" s="135">
        <v>60000</v>
      </c>
      <c r="H200" s="94"/>
      <c r="I200" s="135"/>
      <c r="J200" s="135">
        <v>60000</v>
      </c>
    </row>
    <row r="201" spans="1:10" ht="51.75" customHeight="1">
      <c r="A201" s="80" t="s">
        <v>256</v>
      </c>
      <c r="B201" s="216">
        <v>300</v>
      </c>
      <c r="C201" s="74" t="s">
        <v>106</v>
      </c>
      <c r="D201" s="74" t="s">
        <v>104</v>
      </c>
      <c r="E201" s="218" t="s">
        <v>257</v>
      </c>
      <c r="F201" s="74"/>
      <c r="G201" s="177">
        <f>G202</f>
        <v>27234</v>
      </c>
      <c r="H201" s="177">
        <f>H202</f>
        <v>0</v>
      </c>
      <c r="I201" s="177"/>
      <c r="J201" s="177">
        <f>J202</f>
        <v>27234</v>
      </c>
    </row>
    <row r="202" spans="1:10" ht="24.75" customHeight="1">
      <c r="A202" s="123" t="s">
        <v>143</v>
      </c>
      <c r="B202" s="216">
        <v>300</v>
      </c>
      <c r="C202" s="74" t="s">
        <v>106</v>
      </c>
      <c r="D202" s="74" t="s">
        <v>104</v>
      </c>
      <c r="E202" s="218" t="s">
        <v>257</v>
      </c>
      <c r="F202" s="74">
        <v>300</v>
      </c>
      <c r="G202" s="135">
        <v>27234</v>
      </c>
      <c r="H202" s="92"/>
      <c r="I202" s="135"/>
      <c r="J202" s="135">
        <v>27234</v>
      </c>
    </row>
    <row r="203" spans="1:10" ht="74.25" customHeight="1">
      <c r="A203" s="80" t="s">
        <v>448</v>
      </c>
      <c r="B203" s="216">
        <v>300</v>
      </c>
      <c r="C203" s="74" t="s">
        <v>106</v>
      </c>
      <c r="D203" s="74" t="s">
        <v>104</v>
      </c>
      <c r="E203" s="218" t="s">
        <v>449</v>
      </c>
      <c r="F203" s="74"/>
      <c r="G203" s="135"/>
      <c r="H203" s="92"/>
      <c r="I203" s="135"/>
      <c r="J203" s="400"/>
    </row>
    <row r="204" spans="1:10" ht="24.75" customHeight="1">
      <c r="A204" s="123" t="s">
        <v>143</v>
      </c>
      <c r="B204" s="216">
        <v>300</v>
      </c>
      <c r="C204" s="74" t="s">
        <v>106</v>
      </c>
      <c r="D204" s="74" t="s">
        <v>104</v>
      </c>
      <c r="E204" s="218" t="s">
        <v>449</v>
      </c>
      <c r="F204" s="74">
        <v>300</v>
      </c>
      <c r="G204" s="177"/>
      <c r="H204" s="162"/>
      <c r="I204" s="177"/>
      <c r="J204" s="402"/>
    </row>
    <row r="205" spans="1:10" s="119" customFormat="1" ht="30" customHeight="1">
      <c r="A205" s="151" t="s">
        <v>546</v>
      </c>
      <c r="B205" s="210">
        <v>300</v>
      </c>
      <c r="C205" s="152" t="s">
        <v>11</v>
      </c>
      <c r="D205" s="159"/>
      <c r="E205" s="211"/>
      <c r="F205" s="154"/>
      <c r="G205" s="202">
        <f aca="true" t="shared" si="7" ref="G205:J207">G206</f>
        <v>874493</v>
      </c>
      <c r="H205" s="202">
        <f t="shared" si="7"/>
        <v>0</v>
      </c>
      <c r="I205" s="202"/>
      <c r="J205" s="202">
        <f t="shared" si="7"/>
        <v>874493</v>
      </c>
    </row>
    <row r="206" spans="1:10" ht="19.5" customHeight="1">
      <c r="A206" s="409" t="s">
        <v>136</v>
      </c>
      <c r="B206" s="219">
        <v>300</v>
      </c>
      <c r="C206" s="196">
        <v>11</v>
      </c>
      <c r="D206" s="193" t="s">
        <v>102</v>
      </c>
      <c r="E206" s="240"/>
      <c r="F206" s="160"/>
      <c r="G206" s="187">
        <f t="shared" si="7"/>
        <v>874493</v>
      </c>
      <c r="H206" s="187">
        <f t="shared" si="7"/>
        <v>0</v>
      </c>
      <c r="I206" s="187"/>
      <c r="J206" s="187">
        <f t="shared" si="7"/>
        <v>874493</v>
      </c>
    </row>
    <row r="207" spans="1:10" ht="78" customHeight="1">
      <c r="A207" s="66" t="s">
        <v>259</v>
      </c>
      <c r="B207" s="221">
        <v>300</v>
      </c>
      <c r="C207" s="127">
        <v>11</v>
      </c>
      <c r="D207" s="70" t="s">
        <v>102</v>
      </c>
      <c r="E207" s="218" t="s">
        <v>260</v>
      </c>
      <c r="F207" s="115"/>
      <c r="G207" s="177">
        <f t="shared" si="7"/>
        <v>874493</v>
      </c>
      <c r="H207" s="177">
        <f t="shared" si="7"/>
        <v>0</v>
      </c>
      <c r="I207" s="177"/>
      <c r="J207" s="177">
        <f t="shared" si="7"/>
        <v>874493</v>
      </c>
    </row>
    <row r="208" spans="1:10" ht="30" customHeight="1">
      <c r="A208" s="123" t="s">
        <v>145</v>
      </c>
      <c r="B208" s="221">
        <v>300</v>
      </c>
      <c r="C208" s="127">
        <v>11</v>
      </c>
      <c r="D208" s="70" t="s">
        <v>102</v>
      </c>
      <c r="E208" s="218" t="s">
        <v>260</v>
      </c>
      <c r="F208" s="74">
        <v>200</v>
      </c>
      <c r="G208" s="135">
        <v>874493</v>
      </c>
      <c r="H208" s="92"/>
      <c r="I208" s="135"/>
      <c r="J208" s="135">
        <f>G208+I208</f>
        <v>874493</v>
      </c>
    </row>
    <row r="209" spans="1:11" ht="14.25">
      <c r="A209" s="167" t="s">
        <v>135</v>
      </c>
      <c r="B209" s="241"/>
      <c r="C209" s="166"/>
      <c r="D209" s="166"/>
      <c r="E209" s="241"/>
      <c r="F209" s="166"/>
      <c r="G209" s="369">
        <f>G6+G41+G47+G65+G153+G158++G194+G205</f>
        <v>387286193.61</v>
      </c>
      <c r="H209" s="369">
        <f>H6+H41+H47+H65+H153+H158++H194+H205</f>
        <v>0</v>
      </c>
      <c r="I209" s="369">
        <f>I6+I41+I47+I65+I153+I158++I194+I205</f>
        <v>12622480.16</v>
      </c>
      <c r="J209" s="369">
        <f>J6+J41+J47+J65+J153+J158++J194+J205</f>
        <v>399908673.77</v>
      </c>
      <c r="K209" s="359"/>
    </row>
    <row r="210" spans="2:10" ht="15">
      <c r="B210" s="242"/>
      <c r="E210" s="242"/>
      <c r="J210" s="462"/>
    </row>
    <row r="211" ht="15">
      <c r="E211" s="242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B1">
      <selection activeCell="I3" sqref="I3"/>
    </sheetView>
  </sheetViews>
  <sheetFormatPr defaultColWidth="8.88671875" defaultRowHeight="12.75"/>
  <cols>
    <col min="1" max="1" width="0" style="23" hidden="1" customWidth="1"/>
    <col min="2" max="2" width="6.6640625" style="36" customWidth="1"/>
    <col min="3" max="3" width="35.21484375" style="36" customWidth="1"/>
    <col min="4" max="4" width="9.6640625" style="322" customWidth="1"/>
    <col min="5" max="5" width="10.4453125" style="37" customWidth="1"/>
    <col min="6" max="6" width="10.99609375" style="37" customWidth="1"/>
    <col min="7" max="7" width="8.88671875" style="37" customWidth="1"/>
    <col min="8" max="8" width="13.3359375" style="466" customWidth="1"/>
    <col min="9" max="9" width="13.99609375" style="464" customWidth="1"/>
    <col min="10" max="12" width="8.88671875" style="467" customWidth="1"/>
    <col min="13" max="16384" width="8.88671875" style="23" customWidth="1"/>
  </cols>
  <sheetData>
    <row r="1" spans="1:12" ht="131.25" customHeight="1">
      <c r="A1" s="26"/>
      <c r="B1" s="529" t="s">
        <v>564</v>
      </c>
      <c r="C1" s="529"/>
      <c r="D1" s="529"/>
      <c r="E1" s="529"/>
      <c r="F1" s="529"/>
      <c r="H1" s="463"/>
      <c r="J1" s="465"/>
      <c r="K1" s="465"/>
      <c r="L1" s="465"/>
    </row>
    <row r="2" spans="1:6" ht="78.75" customHeight="1">
      <c r="A2" s="27"/>
      <c r="B2" s="530" t="s">
        <v>535</v>
      </c>
      <c r="C2" s="530"/>
      <c r="D2" s="530"/>
      <c r="E2" s="530"/>
      <c r="F2" s="530"/>
    </row>
    <row r="3" spans="1:6" ht="15.75">
      <c r="A3" s="28" t="s">
        <v>22</v>
      </c>
      <c r="B3" s="29"/>
      <c r="C3" s="29"/>
      <c r="D3" s="531" t="s">
        <v>348</v>
      </c>
      <c r="E3" s="531"/>
      <c r="F3" s="531"/>
    </row>
    <row r="4" spans="1:6" ht="15" customHeight="1">
      <c r="A4" s="30"/>
      <c r="B4" s="554" t="s">
        <v>349</v>
      </c>
      <c r="C4" s="532" t="s">
        <v>350</v>
      </c>
      <c r="D4" s="535" t="s">
        <v>3</v>
      </c>
      <c r="E4" s="535"/>
      <c r="F4" s="535"/>
    </row>
    <row r="5" spans="1:8" ht="12.75" customHeight="1">
      <c r="A5" s="30"/>
      <c r="B5" s="555"/>
      <c r="C5" s="533"/>
      <c r="D5" s="557" t="s">
        <v>552</v>
      </c>
      <c r="E5" s="535" t="s">
        <v>538</v>
      </c>
      <c r="F5" s="535" t="s">
        <v>539</v>
      </c>
      <c r="H5" s="468"/>
    </row>
    <row r="6" spans="1:6" ht="32.25" customHeight="1">
      <c r="A6" s="30"/>
      <c r="B6" s="556"/>
      <c r="C6" s="534"/>
      <c r="D6" s="557"/>
      <c r="E6" s="535"/>
      <c r="F6" s="535"/>
    </row>
    <row r="7" spans="1:8" ht="32.25" customHeight="1">
      <c r="A7" s="31"/>
      <c r="B7" s="287" t="s">
        <v>351</v>
      </c>
      <c r="C7" s="59" t="s">
        <v>352</v>
      </c>
      <c r="D7" s="321">
        <f>D8+D9+D10+D12+D13+D11</f>
        <v>16669716.120000001</v>
      </c>
      <c r="E7" s="321">
        <f>E8+E9+E10+E12+E13+E11</f>
        <v>471914</v>
      </c>
      <c r="F7" s="321">
        <f>F8+F9+F10+F12+F13+F11</f>
        <v>17141630.12</v>
      </c>
      <c r="G7" s="288"/>
      <c r="H7" s="464"/>
    </row>
    <row r="8" spans="1:8" ht="57.75" customHeight="1">
      <c r="A8" s="31"/>
      <c r="B8" s="289" t="s">
        <v>376</v>
      </c>
      <c r="C8" s="296" t="s">
        <v>379</v>
      </c>
      <c r="D8" s="244">
        <v>1212794.34</v>
      </c>
      <c r="E8" s="244"/>
      <c r="F8" s="244">
        <f>D8+E8</f>
        <v>1212794.34</v>
      </c>
      <c r="G8" s="288"/>
      <c r="H8" s="464"/>
    </row>
    <row r="9" spans="1:8" ht="98.25" customHeight="1">
      <c r="A9" s="31"/>
      <c r="B9" s="289" t="s">
        <v>353</v>
      </c>
      <c r="C9" s="290" t="s">
        <v>9</v>
      </c>
      <c r="D9" s="244">
        <v>11019668.66</v>
      </c>
      <c r="E9" s="244"/>
      <c r="F9" s="244">
        <f aca="true" t="shared" si="0" ref="F9:F33">D9+E9</f>
        <v>11019668.66</v>
      </c>
      <c r="G9" s="288"/>
      <c r="H9" s="464"/>
    </row>
    <row r="10" spans="1:8" ht="18.75" customHeight="1">
      <c r="A10" s="31"/>
      <c r="B10" s="289" t="s">
        <v>377</v>
      </c>
      <c r="C10" s="290" t="s">
        <v>381</v>
      </c>
      <c r="D10" s="244"/>
      <c r="E10" s="244"/>
      <c r="F10" s="244">
        <f t="shared" si="0"/>
        <v>0</v>
      </c>
      <c r="G10" s="288"/>
      <c r="H10" s="464"/>
    </row>
    <row r="11" spans="1:8" ht="33" customHeight="1">
      <c r="A11" s="31"/>
      <c r="B11" s="289" t="s">
        <v>386</v>
      </c>
      <c r="C11" s="290" t="s">
        <v>385</v>
      </c>
      <c r="D11" s="244"/>
      <c r="E11" s="244"/>
      <c r="F11" s="244">
        <f t="shared" si="0"/>
        <v>0</v>
      </c>
      <c r="G11" s="288"/>
      <c r="H11" s="464"/>
    </row>
    <row r="12" spans="1:8" ht="15.75">
      <c r="A12" s="30"/>
      <c r="B12" s="289" t="s">
        <v>354</v>
      </c>
      <c r="C12" s="290" t="s">
        <v>10</v>
      </c>
      <c r="D12" s="244">
        <v>100000</v>
      </c>
      <c r="E12" s="244"/>
      <c r="F12" s="244">
        <f t="shared" si="0"/>
        <v>100000</v>
      </c>
      <c r="G12" s="288"/>
      <c r="H12" s="464"/>
    </row>
    <row r="13" spans="1:8" ht="21" customHeight="1">
      <c r="A13" s="30"/>
      <c r="B13" s="289" t="s">
        <v>355</v>
      </c>
      <c r="C13" s="290" t="s">
        <v>12</v>
      </c>
      <c r="D13" s="244">
        <v>4337253.12</v>
      </c>
      <c r="E13" s="464">
        <v>471914</v>
      </c>
      <c r="F13" s="244">
        <f t="shared" si="0"/>
        <v>4809167.12</v>
      </c>
      <c r="G13" s="288"/>
      <c r="H13" s="464"/>
    </row>
    <row r="14" spans="1:8" ht="31.5" customHeight="1">
      <c r="A14" s="30"/>
      <c r="B14" s="287" t="s">
        <v>356</v>
      </c>
      <c r="C14" s="291" t="s">
        <v>68</v>
      </c>
      <c r="D14" s="243">
        <f>D15</f>
        <v>556100</v>
      </c>
      <c r="E14" s="243">
        <f>E15</f>
        <v>0</v>
      </c>
      <c r="F14" s="243">
        <f>F15</f>
        <v>556100</v>
      </c>
      <c r="G14" s="288"/>
      <c r="H14" s="464"/>
    </row>
    <row r="15" spans="1:8" ht="65.25" customHeight="1">
      <c r="A15" s="30"/>
      <c r="B15" s="289" t="s">
        <v>482</v>
      </c>
      <c r="C15" s="290" t="s">
        <v>69</v>
      </c>
      <c r="D15" s="244">
        <v>556100</v>
      </c>
      <c r="E15" s="244"/>
      <c r="F15" s="244">
        <f t="shared" si="0"/>
        <v>556100</v>
      </c>
      <c r="G15" s="288"/>
      <c r="H15" s="464"/>
    </row>
    <row r="16" spans="1:8" ht="18" customHeight="1">
      <c r="A16" s="30"/>
      <c r="B16" s="287" t="s">
        <v>357</v>
      </c>
      <c r="C16" s="291" t="s">
        <v>92</v>
      </c>
      <c r="D16" s="243">
        <f>D18+D19+D17</f>
        <v>23253693.1</v>
      </c>
      <c r="E16" s="243">
        <f>E18+E19+E17</f>
        <v>1102835.49</v>
      </c>
      <c r="F16" s="243">
        <f>F18+F19+F17</f>
        <v>24356528.59</v>
      </c>
      <c r="G16" s="288"/>
      <c r="H16" s="464"/>
    </row>
    <row r="17" spans="1:8" ht="18" customHeight="1">
      <c r="A17" s="30"/>
      <c r="B17" s="289" t="s">
        <v>378</v>
      </c>
      <c r="C17" s="297" t="s">
        <v>380</v>
      </c>
      <c r="D17" s="244">
        <v>210000</v>
      </c>
      <c r="E17" s="244"/>
      <c r="F17" s="244">
        <f t="shared" si="0"/>
        <v>210000</v>
      </c>
      <c r="G17" s="288"/>
      <c r="H17" s="464"/>
    </row>
    <row r="18" spans="1:8" ht="18" customHeight="1">
      <c r="A18" s="30"/>
      <c r="B18" s="289" t="s">
        <v>358</v>
      </c>
      <c r="C18" s="290" t="s">
        <v>359</v>
      </c>
      <c r="D18" s="244">
        <v>22803693.1</v>
      </c>
      <c r="E18" s="464">
        <v>1102835.49</v>
      </c>
      <c r="F18" s="244">
        <f t="shared" si="0"/>
        <v>23906528.59</v>
      </c>
      <c r="G18" s="292"/>
      <c r="H18" s="464"/>
    </row>
    <row r="19" spans="1:8" ht="19.5" customHeight="1">
      <c r="A19" s="30"/>
      <c r="B19" s="289" t="s">
        <v>360</v>
      </c>
      <c r="C19" s="290" t="s">
        <v>94</v>
      </c>
      <c r="D19" s="244">
        <v>240000</v>
      </c>
      <c r="E19" s="244"/>
      <c r="F19" s="244">
        <f t="shared" si="0"/>
        <v>240000</v>
      </c>
      <c r="G19" s="292"/>
      <c r="H19" s="464"/>
    </row>
    <row r="20" spans="1:8" ht="33" customHeight="1">
      <c r="A20" s="30"/>
      <c r="B20" s="287" t="s">
        <v>361</v>
      </c>
      <c r="C20" s="291" t="s">
        <v>17</v>
      </c>
      <c r="D20" s="243">
        <f>D21+D22+D23+D24</f>
        <v>320609563.74</v>
      </c>
      <c r="E20" s="243">
        <f>E21+E22+E23+E24</f>
        <v>11009930.67</v>
      </c>
      <c r="F20" s="243">
        <f>F21+F22+F23+F24</f>
        <v>331619494.40999997</v>
      </c>
      <c r="G20" s="288"/>
      <c r="H20" s="464"/>
    </row>
    <row r="21" spans="1:8" ht="18" customHeight="1">
      <c r="A21" s="30"/>
      <c r="B21" s="289" t="s">
        <v>362</v>
      </c>
      <c r="C21" s="290" t="s">
        <v>18</v>
      </c>
      <c r="D21" s="244">
        <v>68868079.83</v>
      </c>
      <c r="E21" s="244"/>
      <c r="F21" s="244">
        <f t="shared" si="0"/>
        <v>68868079.83</v>
      </c>
      <c r="H21" s="464"/>
    </row>
    <row r="22" spans="1:8" ht="18" customHeight="1">
      <c r="A22" s="30"/>
      <c r="B22" s="289" t="s">
        <v>363</v>
      </c>
      <c r="C22" s="290" t="s">
        <v>19</v>
      </c>
      <c r="D22" s="244">
        <v>5427851.09</v>
      </c>
      <c r="E22" s="244"/>
      <c r="F22" s="244">
        <f t="shared" si="0"/>
        <v>5427851.09</v>
      </c>
      <c r="H22" s="464"/>
    </row>
    <row r="23" spans="1:8" ht="15" customHeight="1">
      <c r="A23" s="30"/>
      <c r="B23" s="289" t="s">
        <v>364</v>
      </c>
      <c r="C23" s="290" t="s">
        <v>20</v>
      </c>
      <c r="D23" s="244">
        <v>11672177.4</v>
      </c>
      <c r="E23" s="244">
        <v>895212.88</v>
      </c>
      <c r="F23" s="244">
        <f t="shared" si="0"/>
        <v>12567390.280000001</v>
      </c>
      <c r="H23" s="464"/>
    </row>
    <row r="24" spans="1:8" ht="34.5" customHeight="1">
      <c r="A24" s="30"/>
      <c r="B24" s="289" t="s">
        <v>365</v>
      </c>
      <c r="C24" s="290" t="s">
        <v>366</v>
      </c>
      <c r="D24" s="244">
        <v>234641455.42</v>
      </c>
      <c r="E24" s="464">
        <v>10114717.79</v>
      </c>
      <c r="F24" s="244">
        <f t="shared" si="0"/>
        <v>244756173.20999998</v>
      </c>
      <c r="H24" s="464"/>
    </row>
    <row r="25" spans="1:8" ht="14.25" customHeight="1">
      <c r="A25" s="30"/>
      <c r="B25" s="287" t="s">
        <v>367</v>
      </c>
      <c r="C25" s="291" t="s">
        <v>96</v>
      </c>
      <c r="D25" s="243">
        <f>D26</f>
        <v>24000</v>
      </c>
      <c r="E25" s="243">
        <f>E26</f>
        <v>0</v>
      </c>
      <c r="F25" s="243">
        <f>F26</f>
        <v>24000</v>
      </c>
      <c r="G25" s="288"/>
      <c r="H25" s="464"/>
    </row>
    <row r="26" spans="1:8" ht="19.5" customHeight="1">
      <c r="A26" s="30"/>
      <c r="B26" s="289" t="s">
        <v>368</v>
      </c>
      <c r="C26" s="290" t="s">
        <v>7</v>
      </c>
      <c r="D26" s="244">
        <v>24000</v>
      </c>
      <c r="E26" s="244"/>
      <c r="F26" s="244">
        <f t="shared" si="0"/>
        <v>24000</v>
      </c>
      <c r="G26" s="288"/>
      <c r="H26" s="464"/>
    </row>
    <row r="27" spans="1:8" ht="18" customHeight="1">
      <c r="A27" s="30"/>
      <c r="B27" s="287" t="s">
        <v>369</v>
      </c>
      <c r="C27" s="291" t="s">
        <v>99</v>
      </c>
      <c r="D27" s="243">
        <f>D28</f>
        <v>25067393.65</v>
      </c>
      <c r="E27" s="243">
        <f>E28</f>
        <v>37800</v>
      </c>
      <c r="F27" s="243">
        <f>F28</f>
        <v>25105193.65</v>
      </c>
      <c r="G27" s="288"/>
      <c r="H27" s="464"/>
    </row>
    <row r="28" spans="1:8" ht="20.25" customHeight="1">
      <c r="A28" s="30"/>
      <c r="B28" s="289" t="s">
        <v>370</v>
      </c>
      <c r="C28" s="469" t="s">
        <v>101</v>
      </c>
      <c r="D28" s="244">
        <v>25067393.65</v>
      </c>
      <c r="E28" s="471">
        <v>37800</v>
      </c>
      <c r="F28" s="244">
        <f t="shared" si="0"/>
        <v>25105193.65</v>
      </c>
      <c r="G28" s="288"/>
      <c r="H28" s="464"/>
    </row>
    <row r="29" spans="1:8" ht="16.5" customHeight="1">
      <c r="A29" s="30"/>
      <c r="B29" s="289" t="s">
        <v>371</v>
      </c>
      <c r="C29" s="470" t="s">
        <v>105</v>
      </c>
      <c r="D29" s="243">
        <f>D30+D31</f>
        <v>231234</v>
      </c>
      <c r="E29" s="243">
        <f>E30+E31</f>
        <v>0</v>
      </c>
      <c r="F29" s="243">
        <f>F30+F31</f>
        <v>231234</v>
      </c>
      <c r="G29" s="288"/>
      <c r="H29" s="464"/>
    </row>
    <row r="30" spans="1:8" ht="17.25" customHeight="1">
      <c r="A30" s="30"/>
      <c r="B30" s="289" t="s">
        <v>372</v>
      </c>
      <c r="C30" s="290" t="s">
        <v>107</v>
      </c>
      <c r="D30" s="245">
        <v>144000</v>
      </c>
      <c r="E30" s="271"/>
      <c r="F30" s="244">
        <f t="shared" si="0"/>
        <v>144000</v>
      </c>
      <c r="G30" s="288"/>
      <c r="H30" s="464"/>
    </row>
    <row r="31" spans="1:8" ht="20.25" customHeight="1">
      <c r="A31" s="30"/>
      <c r="B31" s="289" t="s">
        <v>373</v>
      </c>
      <c r="C31" s="290" t="s">
        <v>108</v>
      </c>
      <c r="D31" s="244">
        <v>87234</v>
      </c>
      <c r="E31" s="244"/>
      <c r="F31" s="244">
        <f t="shared" si="0"/>
        <v>87234</v>
      </c>
      <c r="G31" s="288"/>
      <c r="H31" s="464"/>
    </row>
    <row r="32" spans="1:8" ht="33" customHeight="1">
      <c r="A32" s="30"/>
      <c r="B32" s="293">
        <v>1100</v>
      </c>
      <c r="C32" s="291" t="s">
        <v>393</v>
      </c>
      <c r="D32" s="243">
        <f>D33</f>
        <v>874493</v>
      </c>
      <c r="E32" s="243">
        <f>E33</f>
        <v>0</v>
      </c>
      <c r="F32" s="243">
        <f>F33</f>
        <v>874493</v>
      </c>
      <c r="G32" s="288"/>
      <c r="H32" s="464"/>
    </row>
    <row r="33" spans="1:6" ht="15.75" customHeight="1">
      <c r="A33" s="30"/>
      <c r="B33" s="65">
        <v>1101</v>
      </c>
      <c r="C33" s="53" t="s">
        <v>136</v>
      </c>
      <c r="D33" s="244">
        <v>874493</v>
      </c>
      <c r="E33" s="244"/>
      <c r="F33" s="244">
        <f t="shared" si="0"/>
        <v>874493</v>
      </c>
    </row>
    <row r="34" spans="1:8" ht="19.5" customHeight="1">
      <c r="A34" s="30"/>
      <c r="B34" s="60"/>
      <c r="C34" s="61" t="s">
        <v>374</v>
      </c>
      <c r="D34" s="294">
        <f>D7+D14+D16+D20+D25+D27+D29+D32</f>
        <v>387286193.61</v>
      </c>
      <c r="E34" s="294">
        <f>E7+E14+E16+E20+E25+E27+E29+E32</f>
        <v>12622480.16</v>
      </c>
      <c r="F34" s="294">
        <f>F7+F14+F16+F20+F25+F27+F29+F32</f>
        <v>399908673.7699999</v>
      </c>
      <c r="G34" s="288"/>
      <c r="H34" s="464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2022-09-28T07:04:00Z</cp:lastPrinted>
  <dcterms:created xsi:type="dcterms:W3CDTF">2005-02-25T08:58:00Z</dcterms:created>
  <dcterms:modified xsi:type="dcterms:W3CDTF">2022-09-28T12:34:56Z</dcterms:modified>
  <cp:category/>
  <cp:version/>
  <cp:contentType/>
  <cp:contentStatus/>
</cp:coreProperties>
</file>