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firstSheet="1" activeTab="2"/>
  </bookViews>
  <sheets>
    <sheet name="ПР № 12" sheetId="1" state="hidden" r:id="rId1"/>
    <sheet name="№2." sheetId="2" r:id="rId2"/>
    <sheet name="№6." sheetId="3" r:id="rId3"/>
    <sheet name="№7." sheetId="4" r:id="rId4"/>
    <sheet name="пр №8." sheetId="5" r:id="rId5"/>
  </sheets>
  <definedNames>
    <definedName name="_xlnm.Print_Area" localSheetId="0">'ПР № 12'!$A$1:$J$20</definedName>
  </definedNames>
  <calcPr fullCalcOnLoad="1"/>
</workbook>
</file>

<file path=xl/sharedStrings.xml><?xml version="1.0" encoding="utf-8"?>
<sst xmlns="http://schemas.openxmlformats.org/spreadsheetml/2006/main" count="1238" uniqueCount="532">
  <si>
    <t>(в рублях)</t>
  </si>
  <si>
    <t>Налог на имущество физических лиц</t>
  </si>
  <si>
    <t>МКУК "Заволжская городская библиотека"</t>
  </si>
  <si>
    <t xml:space="preserve">Сумма </t>
  </si>
  <si>
    <t>НАЛОГОВЫЕ И НЕНАЛОГОВЫЕ ДОХОДЫ</t>
  </si>
  <si>
    <t>05</t>
  </si>
  <si>
    <t>Молодежная политика и оздоровление детей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</si>
  <si>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</si>
  <si>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</si>
  <si>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</si>
  <si>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11</t>
  </si>
  <si>
    <t>Другие общегосударственные вопросы</t>
  </si>
  <si>
    <t>13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</si>
  <si>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</si>
  <si>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</si>
  <si>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</si>
  <si>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</si>
  <si>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</si>
  <si>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</si>
  <si>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</si>
  <si>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Наименование</t>
  </si>
  <si>
    <t>#Н/Д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</si>
  <si>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</si>
  <si>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</si>
  <si>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</si>
  <si>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</si>
  <si>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</si>
  <si>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</si>
  <si>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</si>
  <si>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</si>
  <si>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</si>
  <si>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</si>
  <si>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Наименование доходов</t>
  </si>
  <si>
    <t>№ 
п/п</t>
  </si>
  <si>
    <t xml:space="preserve">от </t>
  </si>
  <si>
    <t xml:space="preserve">"О бюджете городского округа Кинешма  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</si>
  <si>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</si>
  <si>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</si>
  <si>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</si>
  <si>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</si>
  <si>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</si>
  <si>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</si>
  <si>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</si>
  <si>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</si>
  <si>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</si>
  <si>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</si>
  <si>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</si>
  <si>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</si>
  <si>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</si>
  <si>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</si>
  <si>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</si>
  <si>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</si>
  <si>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</si>
  <si>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</si>
  <si>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</si>
  <si>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</si>
  <si>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</si>
  <si>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</si>
  <si>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</si>
  <si>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</si>
  <si>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Безвозмездные поступления от других бюджетов бюджетной системы Российской Федерации</t>
  </si>
  <si>
    <t xml:space="preserve"> 1 14 06000 00 0000 430</t>
  </si>
  <si>
    <t xml:space="preserve"> 1 01 02010 01 0000 110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</si>
  <si>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</si>
  <si>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</si>
  <si>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 С Е Г О:</t>
  </si>
  <si>
    <t xml:space="preserve"> 1 00 00000 00 0000 000</t>
  </si>
  <si>
    <t xml:space="preserve"> 1 01 00000 00 0000 000</t>
  </si>
  <si>
    <t xml:space="preserve"> 1 01 02000 01 0000 110</t>
  </si>
  <si>
    <t>Налог на доходы физических лиц</t>
  </si>
  <si>
    <t xml:space="preserve"> 1 06 00000 00 0000 000</t>
  </si>
  <si>
    <t xml:space="preserve"> 1 06 01000 00 0000 110</t>
  </si>
  <si>
    <t xml:space="preserve"> 1 06 06000 00 0000 110</t>
  </si>
  <si>
    <t>Земельный налог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</si>
  <si>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</si>
  <si>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</si>
  <si>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</si>
  <si>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1 13 01000 00 0000 000</t>
  </si>
  <si>
    <t xml:space="preserve"> 1 14 00000 00 0000 000</t>
  </si>
  <si>
    <t xml:space="preserve"> 2 00 00000 00 0000 000</t>
  </si>
  <si>
    <t>БЕЗВОЗМЕЗДНЫЕ ПОСТУПЛЕНИЯ</t>
  </si>
  <si>
    <t xml:space="preserve"> 2 02 00000 00 0000 000</t>
  </si>
  <si>
    <t>Иные межбюджетные трансферты</t>
  </si>
  <si>
    <t>Рз</t>
  </si>
  <si>
    <t>Пр</t>
  </si>
  <si>
    <t>ЦСР</t>
  </si>
  <si>
    <t>ВР</t>
  </si>
  <si>
    <t>НАЦИОНАЛЬНАЯ ЭКОНОМИКА</t>
  </si>
  <si>
    <t>04</t>
  </si>
  <si>
    <t>Другие вопросы в области национальной экономики</t>
  </si>
  <si>
    <t>12</t>
  </si>
  <si>
    <t>ОБРАЗОВАНИЕ</t>
  </si>
  <si>
    <t>07</t>
  </si>
  <si>
    <t>02</t>
  </si>
  <si>
    <t>КУЛЬТУРА, КИНЕМАТОГРАФИЯ</t>
  </si>
  <si>
    <t>08</t>
  </si>
  <si>
    <t>Культура</t>
  </si>
  <si>
    <t>01</t>
  </si>
  <si>
    <t>09</t>
  </si>
  <si>
    <t>03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</si>
  <si>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</si>
  <si>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</si>
  <si>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</si>
  <si>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</si>
  <si>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</si>
  <si>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</si>
  <si>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/>
  </si>
  <si>
    <t>Дорожное хозяйство (дорожные фонды)</t>
  </si>
  <si>
    <t xml:space="preserve"> 1 01 02030 01 0000 110</t>
  </si>
  <si>
    <t>НЕНАЛОГОВЫЕ ДОХОДЫ :</t>
  </si>
  <si>
    <t>НАЛОГОВЫЕ ДОХОДЫ:</t>
  </si>
  <si>
    <t xml:space="preserve"> 1 11 05010 00 0000 120</t>
  </si>
  <si>
    <t xml:space="preserve"> 1 11 05030 00 0000 120</t>
  </si>
  <si>
    <t>ДОХОДЫ  ОТ  ПРОДАЖИ  МАТЕРИАЛЬНЫХ  И  НЕМАТЕРИАЛЬНЫХ  АКТИВОВ</t>
  </si>
  <si>
    <t xml:space="preserve"> 1 14 06010 00 0000 430</t>
  </si>
  <si>
    <t>НАЛОГИ  НА  ИМУЩЕСТВО</t>
  </si>
  <si>
    <t>Дотации  на выравнивание бюджетной обеспеченности</t>
  </si>
  <si>
    <t>Администрация Заволжского городского поселения</t>
  </si>
  <si>
    <t xml:space="preserve"> 1 03 00000 00 0000 000</t>
  </si>
  <si>
    <t xml:space="preserve"> 1 03 02000 01 0000 110</t>
  </si>
  <si>
    <t>сумма (тыс.руб.)</t>
  </si>
  <si>
    <t>МКУК "Заволжский городской художественно-краеведческий музей"</t>
  </si>
  <si>
    <t>В С Е Г О :</t>
  </si>
  <si>
    <t>Физическая культура</t>
  </si>
  <si>
    <t>Муниципальные  программы</t>
  </si>
  <si>
    <t>И Т О Г О :</t>
  </si>
  <si>
    <t xml:space="preserve">Закупка товаров, работ и услуг для государственных
(муниципальных) нужд
</t>
  </si>
  <si>
    <t>Иные бюджетные ассигнования</t>
  </si>
  <si>
    <t>Социальное обеспечение и иные выплаты населению</t>
  </si>
  <si>
    <t xml:space="preserve">Закупка товаров, работ и услуг для государственных (муниципальных) нужд
</t>
  </si>
  <si>
    <t xml:space="preserve">Закупка товаров, работ и услуг для государственных (муниципальных) нужд
</t>
  </si>
  <si>
    <t>МКУК "Заволжский городской Дом культуры"</t>
  </si>
  <si>
    <t xml:space="preserve">Закупка товаров, работ и услуг для государственных (муниципальных) нужд
</t>
  </si>
  <si>
    <t>Другие вопросы в области  жилищно-коммунального хозяйства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</si>
  <si>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</si>
  <si>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1 03 02230 01 0000 110</t>
  </si>
  <si>
    <t>1 03 02240 01 0000 110</t>
  </si>
  <si>
    <t>1 03 02250 01 0000 110</t>
  </si>
  <si>
    <t>1 03 02260 01 0000 110</t>
  </si>
  <si>
    <t xml:space="preserve"> 1 06 01030 13 0000 110</t>
  </si>
  <si>
    <t xml:space="preserve"> 1 11 05013 13 0000 120</t>
  </si>
  <si>
    <t xml:space="preserve"> 1 11 05035 13 0000 120</t>
  </si>
  <si>
    <t xml:space="preserve"> 1 13 01995 13 0000 130</t>
  </si>
  <si>
    <t xml:space="preserve"> 1 14 06013 13 0000 430</t>
  </si>
  <si>
    <t xml:space="preserve"> 1 06 06030 00 0000 110</t>
  </si>
  <si>
    <t xml:space="preserve"> 1 06 06033 13 0000 110</t>
  </si>
  <si>
    <t xml:space="preserve"> 1 06 06040 00 0000 110</t>
  </si>
  <si>
    <t xml:space="preserve"> 1 06 06043 13 0000 110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</si>
  <si>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</si>
  <si>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</si>
  <si>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</si>
  <si>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</si>
  <si>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</si>
  <si>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</si>
  <si>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</si>
  <si>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</si>
  <si>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</si>
  <si>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</si>
  <si>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</si>
  <si>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</si>
  <si>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</si>
  <si>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</si>
  <si>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</si>
  <si>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</si>
  <si>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</si>
  <si>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</si>
  <si>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</si>
  <si>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</si>
  <si>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</si>
  <si>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</si>
  <si>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</si>
  <si>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</si>
  <si>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Непрограммные                                                             направления деятельности</t>
  </si>
  <si>
    <t>Муниципальная программа                                                                                                              «Почетный гражданин города Заволжска»</t>
  </si>
  <si>
    <t>Муниципальная программа                                                                                                      «Управление муниципальным имуществом»</t>
  </si>
  <si>
    <t>Муниципальная программа                                                                                                        «Организация культурно-массовых мероприятий  на территории                         Заволжского городского поселения»</t>
  </si>
  <si>
    <t>Муниципальная программа                                                                                                            «Профилактика терроризма и экстремизма, обеспечение безопасности населения на территории Заволжского городского поселения»</t>
  </si>
  <si>
    <t>Муниципальная программа                                                                                                             «Содержание,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 »</t>
  </si>
  <si>
    <t>Муниципальная программа                                                                                                                           «Развитие туризма на территории Заволжского городского поселения»</t>
  </si>
  <si>
    <t>Муниципальная программа                                                                                                              «Содержание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Заволжского городского поселения»</t>
  </si>
  <si>
    <t>Муниципальная программа                                                                                                  «Благоустройство и озеленение Заволжского городского поселения»</t>
  </si>
  <si>
    <t>Муниципальная программа                                                                                                   «Переселение из аварийных жилых домов на территории                                       Заволжского городского поселения »</t>
  </si>
  <si>
    <t xml:space="preserve">Муниципальная программа                                                                                                                        «Развитие культуры на территории                                                                                                 Заволжского городского поселения»
</t>
  </si>
  <si>
    <t>Муниципальная программа                                                                                                                              «Оказание материальной помощи гражданам, оказавшимся в трудной жизненной ситуации вследствие пожара или  иного стихийного бедствия»</t>
  </si>
  <si>
    <t>Муниципальная программа                                                                                                                         «Развитие физической культуры и спорта в Заволжском городском поселении»</t>
  </si>
  <si>
    <t>Муниципальная программа                                                                                                                             "Программа производственного контроля качества питьевой воды с использованием нецентрализованных источников водоснабжения Заволжского городского поселения"</t>
  </si>
  <si>
    <t>Администрация                                                                                                        Заволжского городского поселения</t>
  </si>
  <si>
    <t>01 1 01 90010</t>
  </si>
  <si>
    <t>01 0 00 00000</t>
  </si>
  <si>
    <t>02 1 01 20010</t>
  </si>
  <si>
    <t>02 0 00 00000</t>
  </si>
  <si>
    <t>03 1 01 20020</t>
  </si>
  <si>
    <t>03 0 00 00000</t>
  </si>
  <si>
    <t>04 0 00 00000</t>
  </si>
  <si>
    <t>04 1 01 20030</t>
  </si>
  <si>
    <t>05 0 00 00000</t>
  </si>
  <si>
    <t>05 1 01 20040</t>
  </si>
  <si>
    <t>06 0 00 00000</t>
  </si>
  <si>
    <t>06 1 01 90020</t>
  </si>
  <si>
    <t>07 0 00 00000</t>
  </si>
  <si>
    <t>07 1 01 20050</t>
  </si>
  <si>
    <t>08 0 00 00000</t>
  </si>
  <si>
    <t>08 1 01 40010</t>
  </si>
  <si>
    <t>08 1 01 40020</t>
  </si>
  <si>
    <t>09 0 00 00000</t>
  </si>
  <si>
    <t>09 1 01 20060</t>
  </si>
  <si>
    <t>12 0 00 00000</t>
  </si>
  <si>
    <t>12 1 01 20080</t>
  </si>
  <si>
    <t>12 1 01 20090</t>
  </si>
  <si>
    <t>Обеспечение выполнения функций по оценке недвижимости, признанию прав и регулированию отношений по государственной и муниципальной  собственности</t>
  </si>
  <si>
    <t>Организация и проведение культурно-массовых мероприятий, праздников</t>
  </si>
  <si>
    <t>Укрепление пожарной безопасности, снижение рисков и смягчение последствий чрезвычайных ситуаций  на территории Заволжского городского поселения Ивановской области</t>
  </si>
  <si>
    <t>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</t>
  </si>
  <si>
    <t>Развитие туризма на территории Заволжского городского поселения</t>
  </si>
  <si>
    <t>Содержание и ремонт общего имущества в многоквартирных домах и предоставление  коммунальных услуг в незаселенные жилые помещения муниципального жилого фонда Заволжского городского поселения</t>
  </si>
  <si>
    <t>Приобретение жилья для переселения граждан из аварийных многоквартирных жилых домов расположенных в домах, признанных аварийными</t>
  </si>
  <si>
    <t>Выплата выкупной цены собственникам жилых помещений</t>
  </si>
  <si>
    <t>Содержание  и ремонт систем коммунальной инфраструктуры Заволжского городского поселения</t>
  </si>
  <si>
    <t>Организация освещения улиц</t>
  </si>
  <si>
    <t>Организация благоустройства территории поселения</t>
  </si>
  <si>
    <t>13 0 00 00000</t>
  </si>
  <si>
    <t>13 1 01 20100</t>
  </si>
  <si>
    <t xml:space="preserve">Организация отдыха, оздоровления, занятости детей и подростков в летний период времени </t>
  </si>
  <si>
    <t>14 0 00 00000</t>
  </si>
  <si>
    <t>14 1 01 00030</t>
  </si>
  <si>
    <t>14 2 02 00040</t>
  </si>
  <si>
    <t>14 3 03 00050</t>
  </si>
  <si>
    <t>15 0 00 00000</t>
  </si>
  <si>
    <t>Оказание материальной помощи гражданам, оказавшимся в трудной жизненной ситуации вследствие пожара или иного стихийного бедствия</t>
  </si>
  <si>
    <t>15 1 01 90040</t>
  </si>
  <si>
    <t>16 0 00 00000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</si>
  <si>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</t>
  </si>
  <si>
    <t>16 1 01 20110</t>
  </si>
  <si>
    <t>18 0 00 00000</t>
  </si>
  <si>
    <t>Обеспечение контроля качества питьевой воды</t>
  </si>
  <si>
    <t>18 1 01 90150</t>
  </si>
  <si>
    <t>20 0 00 00000</t>
  </si>
  <si>
    <t>20 1 01 20200</t>
  </si>
  <si>
    <t>Профилактика терроризма и экстремизма, обеспечение безопасности населения на территории Заволжского городского поселения</t>
  </si>
  <si>
    <t>40 0 00 00000</t>
  </si>
  <si>
    <t>40 9 00 20140</t>
  </si>
  <si>
    <t>Расходы на официальный прием и (или) обслуживание представителей других организаций</t>
  </si>
  <si>
    <t>40 9 00 90050</t>
  </si>
  <si>
    <t>40 9 00 20120</t>
  </si>
  <si>
    <t>Формирование и расходование средств резервного фонда администрации Заволжского городского поселения Заволжского муниципального района Ивановской области</t>
  </si>
  <si>
    <t>40 9 00 00060</t>
  </si>
  <si>
    <t>Обеспечение деятельности подведомственного учреждения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</si>
  <si>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Обеспечение деятельности подведомственного учреждения                                                                               «Управление жилищно-коммунального хозяйства администрации Заволжского городского поселения»</t>
  </si>
  <si>
    <t>40 9 00 20150</t>
  </si>
  <si>
    <t>Мероприятия в области жилищного хозяйства</t>
  </si>
  <si>
    <t>40 9 00 20170</t>
  </si>
  <si>
    <t xml:space="preserve">Организация мероприятий по захоронению безродных  </t>
  </si>
  <si>
    <t>40 9 00 90070</t>
  </si>
  <si>
    <t>Осуществление переданных органам самоуправления Заволжского городского поселения полномочий по организации комплектования и обеспечения сохранности библиотечных фондов поселенческих библиотек</t>
  </si>
  <si>
    <t>40 9 00 00010</t>
  </si>
  <si>
    <t>40 9 00 00020</t>
  </si>
  <si>
    <t xml:space="preserve">Обеспечение деятельности главы  Заволжского городского поселения </t>
  </si>
  <si>
    <t xml:space="preserve">Обеспечение деятельности органов местного самоуправления                                                           Заволжского городского поселения </t>
  </si>
  <si>
    <t xml:space="preserve">Обеспечение деятельности органов местного самоуправления                                                        Заволжского городского поселения </t>
  </si>
  <si>
    <t>Обеспечение деятельности подведомственного учреждения                                                            «Управление жилищно-коммунального хозяйства администрации                                                   Заволжского городского поселения»</t>
  </si>
  <si>
    <t>Выплата доплат к пенсии лицам, замещавшим  муниципальные должности                              Заволжского городского поселения</t>
  </si>
  <si>
    <t>Приобретение цветов, подарков к поздравлению                                                                                         «Почетных граждан города Заволжска»</t>
  </si>
  <si>
    <t>Муниципальная программа                                                                                                                 «Патриотическое воспитание, летний отдых и занятость детей                              Заволжского городского поселения»</t>
  </si>
  <si>
    <t>Обеспечение деятельности подведомственного учреждения «Управление жилищно-коммунального хозяйства администрации Заволжского городского поселения»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</si>
  <si>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</si>
  <si>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«Благоустройство и озеленение Заволжского городского поселения»</t>
  </si>
  <si>
    <t>Приобретение цветов, подарков к поздравлению «Почетных граждан города Заволжска»</t>
  </si>
  <si>
    <t>Выполнение отдельных государственных полномочий в сфере исполнения судебных актов РФ и мировых соглашений</t>
  </si>
  <si>
    <t xml:space="preserve">Обеспечение деятельности органов местного самоуправления Заволжского городского поселения </t>
  </si>
  <si>
    <t>Муниципальная программа                                                                                                        «Содержание  и ремонт систем коммунальной инфраструктуры                                         Заволжского городского поселения»</t>
  </si>
  <si>
    <t>Функционирование высшего должностного лица субъекта                                                                        Российской Федерации и муниципального образования</t>
  </si>
  <si>
    <t xml:space="preserve">Капитальные вложения в объекты недвижимого имущества                                                             государственной (муниципальной) собственности
</t>
  </si>
  <si>
    <t>Выплата доплат к пенсии лицам, замещавшим  муниципальные должности                                             Заволжского городского поселения</t>
  </si>
  <si>
    <t xml:space="preserve"> </t>
  </si>
  <si>
    <t>Бюджетные ассигнования         2017 год</t>
  </si>
  <si>
    <t xml:space="preserve">Осуществление мероприятий по отлову и содержанию безнадзорных животных, обитающих на территории поселения </t>
  </si>
  <si>
    <t>Сумма (в рублях)</t>
  </si>
  <si>
    <t>Муниципальная программа «Переселение из аварийных жилых домов на территории  Заволжского городского поселения»</t>
  </si>
  <si>
    <t>УЖКХ администрации Заволжского городского поселения</t>
  </si>
  <si>
    <t xml:space="preserve">Сельское хозяйство и рыболовство </t>
  </si>
  <si>
    <t>Отлов и содержание безнадзорных животных</t>
  </si>
  <si>
    <t>40 9 00 20250</t>
  </si>
  <si>
    <t>Обеспечение деятельности Муниципального казенного учреждения культуры «Заволжский городской художественно-краеведческий музей»</t>
  </si>
  <si>
    <t>Обеспечение деятельности Муниципального казенного учреждения  культуры «Заволжская городская библиотека»</t>
  </si>
  <si>
    <t>Обеспечение деятельности Муниципального казенного учреждения культуры  «Заволжский городской Дом культуры»</t>
  </si>
  <si>
    <t>Обеспечение деятельности Муниципального казенного учреждения  культуры       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</si>
  <si>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 культуры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</si>
  <si>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культуры                                                 «Заволжская городская библиотека»</t>
  </si>
  <si>
    <t>Обеспечение деятельности Муниципального казенного учреждения   культуры                                            «Заволжская городская библиотека»</t>
  </si>
  <si>
    <t>Обеспечение деятельности Муниципального казенного учреждения  культуры                                             «Заволжский городской Дом культуры»</t>
  </si>
  <si>
    <t>Обеспечение деятельности Муниципального казенного учреждения  культуры                                           «Заволжский городской Дом культуры»</t>
  </si>
  <si>
    <t>Дотации бюджетам бюджетной системы Российской Федерации</t>
  </si>
  <si>
    <t>40 9 00 90020</t>
  </si>
  <si>
    <t>Выполнение отдельных государственных полномочий в сфере исполнения судебных актов  РФ и мировых соглашений</t>
  </si>
  <si>
    <t xml:space="preserve">Дотации бюджетам на поддержку мер по обеспечению сбалансированности бюджетов
</t>
  </si>
  <si>
    <t xml:space="preserve">Дотации бюджетам городских поселений на поддержку мер по обеспечению сбалансированности бюджетов
</t>
  </si>
  <si>
    <t>Прочие субсидии</t>
  </si>
  <si>
    <t>Прочие субсидии бюджетам городских поселений</t>
  </si>
  <si>
    <t>повышение з/платы работникам культуры</t>
  </si>
  <si>
    <t>Субсидии бюджетам бюджетной системы Российской Федерации (межбюджетные субсидии)</t>
  </si>
  <si>
    <t>Субсидия учреждениям культуры на софинансирование расходов, связанных с поэтапным доведением заработной платы работников культуры муниципальных учреждений культуры до средней заработной платы в Ивановской области</t>
  </si>
  <si>
    <t>НАЛОГИ  НА ПРИБЫЛЬ, ДОХОДЫ</t>
  </si>
  <si>
    <t>межпоселенческая библиотека</t>
  </si>
  <si>
    <t>Бюджетные ассигнования      2018 год</t>
  </si>
  <si>
    <t>Снос аварийных домов</t>
  </si>
  <si>
    <t>08 1 01 40030</t>
  </si>
  <si>
    <t>НАЛОГИ  НА ТОВАРЫ (РАБОТЫ,УСЛУГИ), РЕАЛИЗУЕМЫЕ НА ТЕРРИТОРИИ РОССИЙСКОЙ  ФЕДЕРАЦИИ</t>
  </si>
  <si>
    <t>Акцизы по подакцизным товарам(продукции), производимым на территрии Российской Федерации</t>
  </si>
  <si>
    <t>40 9 00 90180</t>
  </si>
  <si>
    <t>Членские взносы в Совет муниципальных образований  Ивановской области</t>
  </si>
  <si>
    <t>(руб.)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</si>
  <si>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</si>
  <si>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</si>
  <si>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</si>
  <si>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</si>
  <si>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</si>
  <si>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</si>
  <si>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</si>
  <si>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</si>
  <si>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</si>
  <si>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</si>
  <si>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</si>
  <si>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0412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</si>
  <si>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</si>
  <si>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</si>
  <si>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</si>
  <si>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</si>
  <si>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</si>
  <si>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</si>
  <si>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0700</t>
  </si>
  <si>
    <t>0707</t>
  </si>
  <si>
    <t>0800</t>
  </si>
  <si>
    <t>0801</t>
  </si>
  <si>
    <t>1000</t>
  </si>
  <si>
    <t>1001</t>
  </si>
  <si>
    <t>1003</t>
  </si>
  <si>
    <t>ИТОГО :</t>
  </si>
  <si>
    <t>2 19 00000 00 0000 000</t>
  </si>
  <si>
    <t>0102</t>
  </si>
  <si>
    <t>0105</t>
  </si>
  <si>
    <t>0405</t>
  </si>
  <si>
    <t>Функционирование высшего должностного лица субьекта РФ и муниципального образования</t>
  </si>
  <si>
    <t>Сельское хозяйство и рыболовство</t>
  </si>
  <si>
    <t>Судебная система</t>
  </si>
  <si>
    <t>40 9 00 90200</t>
  </si>
  <si>
    <t>Зарезервированные средства в составе утвержденных годовых бюджетных ассигнований</t>
  </si>
  <si>
    <t>Муниципальная программа                                                                                                           «Пожарная безопасность, снижение рисков и смягчение последствий чрезвычайных ситуаций природного и техногенного характера в Заволжском городском поселении»</t>
  </si>
  <si>
    <t>Обеспечение проведения выборов и референдумов</t>
  </si>
  <si>
    <t>0107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</si>
  <si>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</si>
  <si>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</si>
  <si>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</si>
  <si>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</si>
  <si>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</si>
  <si>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</si>
  <si>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                         И СПОРТ</t>
  </si>
  <si>
    <t>Межбюджетные трансферты на организацию библиотечного обслуживания населения межпоселенческими библиотеками, комплектование и обеспечение сохранности библиотечных фондов</t>
  </si>
  <si>
    <t>14 2 02 90020</t>
  </si>
  <si>
    <t xml:space="preserve">Муниципальная программа                    "Чистая вода"                    </t>
  </si>
  <si>
    <t xml:space="preserve">Капитальные вложения в объекты недвижимого имущества   государственной (муниципальной) собственности
</t>
  </si>
  <si>
    <t xml:space="preserve">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</si>
  <si>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</si>
  <si>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</si>
  <si>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1 13 02065 13 0000 130</t>
  </si>
  <si>
    <t>1 13 02060 00 0000 130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</si>
  <si>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</si>
  <si>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</si>
  <si>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1 13 02000 00 0000 130</t>
  </si>
  <si>
    <t xml:space="preserve">Доходы от компенсации затрат государства
</t>
  </si>
  <si>
    <t>40 9 00 90270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</si>
  <si>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домах, расположенных на территории Заволжского городского поселения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</si>
  <si>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</si>
  <si>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</si>
  <si>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</si>
  <si>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1 16 10061 13 0000 140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</si>
  <si>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</si>
  <si>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</si>
  <si>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2 08 00000 00 0000 000</t>
  </si>
  <si>
    <t>2 19 60010 13 0000 150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</si>
  <si>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</si>
  <si>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 xml:space="preserve"> 2 02 10000 00 0000 150</t>
  </si>
  <si>
    <t xml:space="preserve"> 2 02 15002 13 0000 150</t>
  </si>
  <si>
    <t xml:space="preserve"> 2 02 15002 00 0000 150</t>
  </si>
  <si>
    <t xml:space="preserve"> 2 02 15001 13 0000 150</t>
  </si>
  <si>
    <t xml:space="preserve"> 2 02 15001 00 0000 150</t>
  </si>
  <si>
    <t xml:space="preserve"> 2 02 29999 13 0000 150</t>
  </si>
  <si>
    <t xml:space="preserve"> 2 02 29999 00 0000 150</t>
  </si>
  <si>
    <t xml:space="preserve"> 2 02 40014 00 0000 150</t>
  </si>
  <si>
    <t xml:space="preserve"> 2 02 40014 13 0000 150</t>
  </si>
  <si>
    <t>2 08 05000 13 0000 150</t>
  </si>
  <si>
    <t>23 0 00 00000</t>
  </si>
  <si>
    <t>наказы избирателей</t>
  </si>
  <si>
    <t>40 9 00 90240</t>
  </si>
  <si>
    <t>Расходы по содержанию муниципального имущества (нежилых помещений),находящихся варенде (безвозмездном пользовании)</t>
  </si>
  <si>
    <t>1410180340</t>
  </si>
  <si>
    <t>Софинансирование расходов,связанных с поэтапным доведением заработной платы работников культуры муниципальных учреждений культуры  до средней заработной платы в Ивановской области</t>
  </si>
  <si>
    <t>14101S0340</t>
  </si>
  <si>
    <t>Укрепление материально-технической базы МКУК "ЗГХКМ", софинансируемое за счет субсидии из областного бюджета Ивановской области</t>
  </si>
  <si>
    <t>14101S1980</t>
  </si>
  <si>
    <t>1420180340</t>
  </si>
  <si>
    <t>14201S0340</t>
  </si>
  <si>
    <t>1430380340</t>
  </si>
  <si>
    <t>14303S0340</t>
  </si>
  <si>
    <t>2 02 20216 13 0000 150</t>
  </si>
  <si>
    <t>Расходы по содержанию муниципального имущества (нежилых помещений), находящихся варенде (безвозмездном пользовании)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</si>
  <si>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</si>
  <si>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</si>
  <si>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2 02 20216 00 0000 150</t>
  </si>
  <si>
    <t>05101S0510</t>
  </si>
  <si>
    <t>Ремонт автомобильных дорог общего пользования местного значения, софинансируемых за счет субсидии из дорожного фонда Ивановской области</t>
  </si>
  <si>
    <t>Предоставление социальных выплат молодым семьям Заволжского городского поселения на приобретение (строительство) жилого помещения в рамках муниципальной программы "Обеспечение жильем молодых семей Заволжского городского поселения"</t>
  </si>
  <si>
    <t>21 1 01 L4970</t>
  </si>
  <si>
    <t xml:space="preserve"> 1 16 10123 01 0000 140</t>
  </si>
  <si>
    <t xml:space="preserve"> 1 16 10120 00 0000 140</t>
  </si>
  <si>
    <t>Доходы от денежных взысканий (штрафов),  поступающие в счет погашения задолженности,образовавшейся до 01.01.20 года,подлежащие зачислению в бюджеты бюджетной системы РФ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</si>
  <si>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01.01.20 года,подлежащие зачислению в бюджет муниципального образования по нормативам, действовавшим в 2019 году</t>
  </si>
  <si>
    <t xml:space="preserve"> 1 17 00000 00 0000 000</t>
  </si>
  <si>
    <t>ПРОЧИЕ НЕНАЛОГОВЫЕ  ДОХОДЫ</t>
  </si>
  <si>
    <t>на строительство дюкера</t>
  </si>
  <si>
    <t>1 17 15030 13 0000 150</t>
  </si>
  <si>
    <t>Инициативные платежи, зачисляемые в бюджеты городских поселений</t>
  </si>
  <si>
    <t>средства обл.бюджета</t>
  </si>
  <si>
    <t>средства местного бюджета</t>
  </si>
  <si>
    <t>Муниципальная программа "Переселение граждан из аварийного жилищного фонда на территории Заволжского городского поселения"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</si>
  <si>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</si>
  <si>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251F367483</t>
  </si>
  <si>
    <t xml:space="preserve">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</si>
  <si>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251F367484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</si>
  <si>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</si>
  <si>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</si>
  <si>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</si>
  <si>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</si>
  <si>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</si>
  <si>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</si>
  <si>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</si>
  <si>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</si>
  <si>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Муниципальная программа                                                                                                                                                                   "Формирование современной городской среды"</t>
  </si>
  <si>
    <t xml:space="preserve">Капитальные вложения в объекты недвижимого имущества                                                   государственной (муниципальной) собственности
</t>
  </si>
  <si>
    <t xml:space="preserve">Капитальные вложения в объекты недвижимого имущества    государственной (муниципальной) собственности
</t>
  </si>
  <si>
    <t>221F254240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</si>
  <si>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</si>
  <si>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231F552431</t>
  </si>
  <si>
    <t>Строительство и реконструкция (модернизация) объектов капитального стротельства питьевого водоснабжения (Строительство, реконструкция (модернизация) объектов капитального стротельства питьевого водоснабжения)</t>
  </si>
  <si>
    <t>0310</t>
  </si>
  <si>
    <t>1 17 15000 00 0000 150</t>
  </si>
  <si>
    <t xml:space="preserve"> Инициативные платежи</t>
  </si>
  <si>
    <t>детский городок                                         "Сквозь волшебное кольцо"    ул.Строителей  д.№ 4,6</t>
  </si>
  <si>
    <t>-софинансирование за счет средств граждан</t>
  </si>
  <si>
    <t>площадка для ветеранов релакс-сити "Вдохновение"                                                                         ул.Мира дом № 14, 16</t>
  </si>
  <si>
    <t>-софинансирование за счет внебюдж.источ.</t>
  </si>
  <si>
    <t>местные инициативы мира 14-16</t>
  </si>
  <si>
    <t>местные инициативы строителей 4-6</t>
  </si>
  <si>
    <t xml:space="preserve">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</si>
  <si>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</si>
  <si>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2 02 25299 13 0000 150</t>
  </si>
  <si>
    <t xml:space="preserve"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</si>
  <si>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</si>
  <si>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2610190310</t>
  </si>
  <si>
    <t>Реализация мероприятий федеральной целевой программы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годы»»</t>
  </si>
  <si>
    <t>28101L2990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</si>
  <si>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</t>
  </si>
  <si>
    <t>221F2S5100</t>
  </si>
  <si>
    <t>детский городок "Сквозь волшебное кольцо"    ул.Строителей  д.№ 4,6</t>
  </si>
  <si>
    <t>софинансирование областного бюджета</t>
  </si>
  <si>
    <t>софинансирование местного бюджета</t>
  </si>
  <si>
    <t>-софинансирование за счет внебюджетных источников</t>
  </si>
  <si>
    <t>Субсидии юридическим лицам в целях финансового обеспечения (возмещения) затрат в связи с выполнением работ,оказанием услуг по водоснабжению, водоотведению</t>
  </si>
  <si>
    <t>Обеспечение мероприятий по переселению граждан из аварийного жилищного фонда                              за счет средств городского бюджета</t>
  </si>
  <si>
    <t xml:space="preserve">25 1 F3 6748S </t>
  </si>
  <si>
    <t xml:space="preserve">Капитальные вложения в объекты недвижимого имущества  государственной (муниципальной) собственности
</t>
  </si>
  <si>
    <t>Капитальные вложения в объекты недвижимого имущества  государственной (муниципальной) собственности</t>
  </si>
  <si>
    <t xml:space="preserve"> 2 02 20000 00 0000 150</t>
  </si>
  <si>
    <t xml:space="preserve"> 2 02 25519 13 0000 150</t>
  </si>
  <si>
    <t>Субсидии бюджетам городских поселений на поддержку отрасли культуры</t>
  </si>
  <si>
    <t xml:space="preserve"> Субсидии бюджетам на поддержку отрасли культуры</t>
  </si>
  <si>
    <t xml:space="preserve"> 2 02 25519 00 0000 150</t>
  </si>
  <si>
    <t xml:space="preserve"> 2 02 40000 00 0000 150</t>
  </si>
  <si>
    <t>Развитие субъектов малого и среднего предпринимательства в Заволжском городском поселении</t>
  </si>
  <si>
    <t>Муниципальная программа                                                                                                                                                                   "Развитие субъектов малого и среднего предпринимательства в Заволжском городском поселении"</t>
  </si>
  <si>
    <t>Муниципальная программа                                                                                                                                                                 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годы»»</t>
  </si>
  <si>
    <t>Муниципальная программа                                                                                                                                                                   "Формирование современной городской среды в городе Заволжске"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</si>
  <si>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(муниципальных проектов)</t>
  </si>
  <si>
    <t>Субсидии юридическим лицам в целях финансового обеспечения (возмещения) затрат в связи с выполнением работ,оказанием услуг по водоснабжению,водоотведению</t>
  </si>
  <si>
    <t>Строительный контроль по работам связанным с реализацией программы «Формирование современной городской среды»</t>
  </si>
  <si>
    <t>22 1 01 90170</t>
  </si>
  <si>
    <t xml:space="preserve"> 14202L5191</t>
  </si>
  <si>
    <t>14202L5191</t>
  </si>
  <si>
    <t xml:space="preserve">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</si>
  <si>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</si>
  <si>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</si>
  <si>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</si>
  <si>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</si>
  <si>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</si>
  <si>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Проведение проверки сметной стоимости (расчетов) документации</t>
  </si>
  <si>
    <t>средства федер.бюджета</t>
  </si>
  <si>
    <t>Доходы  бюджета
по кодам классификации доходов бюджетов
 на 2022 год и плановый период 2023 и 2024 годов</t>
  </si>
  <si>
    <r>
      <rPr>
        <b/>
        <sz val="14"/>
        <rFont val="Times New Roman"/>
        <family val="1"/>
      </rPr>
      <t>Расходы  бюджета                                                                                                                                                  Заволжского городского поселения 
на 2022 год и плановый период 2023 и  2024 годов</t>
    </r>
    <r>
      <rPr>
        <b/>
        <sz val="12"/>
        <rFont val="Times New Roman"/>
        <family val="1"/>
      </rPr>
      <t xml:space="preserve">                                                                                    </t>
    </r>
  </si>
  <si>
    <t xml:space="preserve">          Ведомственная структура  расходов  бюджета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на  2022  год и плановый период 2023 и 2024 годов                                                              </t>
  </si>
  <si>
    <t xml:space="preserve">Распределение бюджетных ассигнований                                                                                                              по целевым статьям                                                                                                                            (муниципальным программам Заволжского городского поселения                                                                                                                                                    и не включенным в муниципальные программы                                                                           направлениям деятельности                                                                                                                  органов  местного самоуправления Заволжского городского поселения),                                                                                                                           группам видов расходов классификации расходов городского бюджета                               </t>
  </si>
  <si>
    <t>изменения (+,-)</t>
  </si>
  <si>
    <t>План с учетом изменений</t>
  </si>
  <si>
    <t>модернизация коммунального хозяйства</t>
  </si>
  <si>
    <t>укрепление МТБ музея</t>
  </si>
  <si>
    <t>27101S6800</t>
  </si>
  <si>
    <t>Реализация мероприятий по модернизации объектов коммунальной инфраструктуры</t>
  </si>
  <si>
    <t>Разработка материалов оценки воздействия на окружающую среду "Благоустройство общественных территорий г. Заволжска "Астрономия рядом. За Волгой" (благоустройство "под ключ" на принципах жизненного цикла)"</t>
  </si>
  <si>
    <t>Снос аварийных домов                                                    (ул.Спортивная дом 11, ул.Горького дом 7)</t>
  </si>
  <si>
    <t>ФИЗИЧЕСКАЯ   КУЛЬТУРА                   И СПОРТ</t>
  </si>
  <si>
    <t>Строительный контроль по работам связанным с реализацией программы "Формирование современной городской среды"</t>
  </si>
  <si>
    <t>План                 2022 г.</t>
  </si>
  <si>
    <t>План                                   2022 г.</t>
  </si>
  <si>
    <t>План                               2022 г.</t>
  </si>
  <si>
    <t>План            2022 г.</t>
  </si>
  <si>
    <t>221F25424F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</si>
  <si>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РФ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</si>
  <si>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</si>
  <si>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</si>
  <si>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</si>
  <si>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Муниципальная программа                                                                                                                                                                   "Модернизация, реконструкция и капитальный ремонт систем коммунальной инфраструктуры  Заволжского городского поселения"</t>
  </si>
  <si>
    <t xml:space="preserve"> 1 11 05025 13 0000 120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</si>
  <si>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</si>
  <si>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1 14 06020 00 0000 430</t>
  </si>
  <si>
    <t xml:space="preserve">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</si>
  <si>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</si>
  <si>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2310190390</t>
  </si>
  <si>
    <t>Технологическое присоединение энергопринимающих устройств</t>
  </si>
  <si>
    <t>40 9 00 90400</t>
  </si>
  <si>
    <t>Субсидия организациям, индивидуальным предпринимателям, расположенным на территории Заволжского городского поселения, оказывающим услуги по помывке в общественных  отделениях бань, на частичное возмещение недополученных доходов, возникающих из-за разницы между  экономически обоснованным тарифом и размером платы населения за одну помывку</t>
  </si>
  <si>
    <t xml:space="preserve">Приложение № 2  
                                                                                   к  решению Совета                                                                                                                            Заволжского городского поселения 
от 21.12.21 г. № 45                                                                                                                                                                                                                
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29.11.2022 г. № 36 ) 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</si>
  <si>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6
к  решению Совета 
Заволжского городского поселения
от  21.12.21 г. № 45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29.11.2022 г. № 36)                                                                                          
                                                                                                                             </t>
  </si>
  <si>
    <t xml:space="preserve">Приложение № 7
к  решению Совета 
Заволжского городского поселения
от  21.12.21 г. № 45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29.11.2022 г. № 36)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</si>
  <si>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8  
                                                                                   к  решению Совета                                                                                                                            Заволжского городского поселения 
от 21.12.21 г. № 45                                                                                                                                                                                                                
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29.11.2022 г. № 36)       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</si>
</sst>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105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Georgia"/>
      <family val="1"/>
    </font>
    <font>
      <sz val="12"/>
      <color indexed="9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Georgia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6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Georgia"/>
      <family val="1"/>
    </font>
    <font>
      <b/>
      <sz val="11"/>
      <color indexed="10"/>
      <name val="Georgia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Georgia"/>
      <family val="1"/>
    </font>
    <font>
      <sz val="11"/>
      <color rgb="FFFF0000"/>
      <name val="Times New Roman"/>
      <family val="1"/>
    </font>
    <font>
      <sz val="11"/>
      <color rgb="FFFF0000"/>
      <name val="Georgia"/>
      <family val="1"/>
    </font>
    <font>
      <b/>
      <sz val="11"/>
      <color rgb="FFFF0000"/>
      <name val="Georgia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i/>
      <sz val="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0" borderId="1">
      <alignment horizontal="left" wrapText="1" indent="2"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3" fillId="25" borderId="2" applyNumberFormat="0" applyAlignment="0" applyProtection="0"/>
    <xf numFmtId="0" fontId="74" fillId="26" borderId="3" applyNumberFormat="0" applyAlignment="0" applyProtection="0"/>
    <xf numFmtId="0" fontId="75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27" borderId="8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10" fillId="0" borderId="0">
      <alignment/>
      <protection/>
    </xf>
    <xf numFmtId="0" fontId="83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86" fillId="0" borderId="10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5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7" applyFont="1">
      <alignment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>
      <alignment/>
      <protection/>
    </xf>
    <xf numFmtId="49" fontId="6" fillId="0" borderId="0" xfId="57" applyNumberFormat="1" applyFont="1">
      <alignment/>
      <protection/>
    </xf>
    <xf numFmtId="0" fontId="5" fillId="0" borderId="11" xfId="57" applyFont="1" applyBorder="1" applyAlignment="1">
      <alignment horizontal="center" vertical="center" wrapText="1"/>
      <protection/>
    </xf>
    <xf numFmtId="49" fontId="5" fillId="0" borderId="12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vertical="center"/>
      <protection/>
    </xf>
    <xf numFmtId="173" fontId="5" fillId="0" borderId="12" xfId="57" applyNumberFormat="1" applyFont="1" applyBorder="1" applyAlignment="1">
      <alignment vertical="center" wrapText="1"/>
      <protection/>
    </xf>
    <xf numFmtId="49" fontId="5" fillId="0" borderId="14" xfId="57" applyNumberFormat="1" applyFont="1" applyBorder="1" applyAlignment="1">
      <alignment vertical="center"/>
      <protection/>
    </xf>
    <xf numFmtId="173" fontId="5" fillId="0" borderId="12" xfId="57" applyNumberFormat="1" applyFont="1" applyBorder="1" applyAlignment="1">
      <alignment vertical="center"/>
      <protection/>
    </xf>
    <xf numFmtId="3" fontId="5" fillId="0" borderId="0" xfId="57" applyNumberFormat="1" applyFont="1">
      <alignment/>
      <protection/>
    </xf>
    <xf numFmtId="49" fontId="6" fillId="0" borderId="0" xfId="57" applyNumberFormat="1" applyFont="1" applyFill="1">
      <alignment/>
      <protection/>
    </xf>
    <xf numFmtId="173" fontId="5" fillId="0" borderId="11" xfId="57" applyNumberFormat="1" applyFont="1" applyFill="1" applyBorder="1" applyAlignment="1">
      <alignment horizontal="center"/>
      <protection/>
    </xf>
    <xf numFmtId="49" fontId="6" fillId="0" borderId="12" xfId="57" applyNumberFormat="1" applyFont="1" applyBorder="1" applyAlignment="1">
      <alignment horizontal="center" vertical="center" wrapText="1"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173" fontId="6" fillId="0" borderId="11" xfId="57" applyNumberFormat="1" applyFont="1" applyFill="1" applyBorder="1" applyAlignment="1">
      <alignment horizontal="center" vertical="center"/>
      <protection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32" borderId="0" xfId="0" applyFont="1" applyFill="1" applyAlignment="1">
      <alignment readingOrder="1"/>
    </xf>
    <xf numFmtId="0" fontId="14" fillId="32" borderId="14" xfId="0" applyFont="1" applyFill="1" applyBorder="1" applyAlignment="1">
      <alignment/>
    </xf>
    <xf numFmtId="0" fontId="14" fillId="32" borderId="14" xfId="0" applyFont="1" applyFill="1" applyBorder="1" applyAlignment="1">
      <alignment horizontal="center" vertical="center" shrinkToFit="1"/>
    </xf>
    <xf numFmtId="0" fontId="11" fillId="32" borderId="0" xfId="0" applyFont="1" applyFill="1" applyBorder="1" applyAlignment="1">
      <alignment vertical="center"/>
    </xf>
    <xf numFmtId="0" fontId="14" fillId="32" borderId="11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12" fillId="32" borderId="11" xfId="0" applyFont="1" applyFill="1" applyBorder="1" applyAlignment="1">
      <alignment vertical="center" shrinkToFit="1"/>
    </xf>
    <xf numFmtId="0" fontId="11" fillId="32" borderId="11" xfId="0" applyFont="1" applyFill="1" applyBorder="1" applyAlignment="1">
      <alignment vertical="center" shrinkToFit="1"/>
    </xf>
    <xf numFmtId="0" fontId="14" fillId="32" borderId="0" xfId="0" applyFont="1" applyFill="1" applyAlignment="1">
      <alignment/>
    </xf>
    <xf numFmtId="0" fontId="11" fillId="3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4" fillId="33" borderId="11" xfId="0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0" borderId="11" xfId="0" applyFont="1" applyFill="1" applyBorder="1" applyAlignment="1">
      <alignment vertical="center" shrinkToFi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18" fillId="0" borderId="11" xfId="2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20" applyFont="1" applyFill="1" applyBorder="1" applyAlignment="1">
      <alignment horizontal="center" vertical="center" wrapText="1"/>
    </xf>
    <xf numFmtId="49" fontId="7" fillId="0" borderId="11" xfId="2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2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7" fillId="0" borderId="11" xfId="67" applyNumberFormat="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center" wrapText="1"/>
    </xf>
    <xf numFmtId="0" fontId="23" fillId="0" borderId="11" xfId="2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distributed" wrapText="1"/>
    </xf>
    <xf numFmtId="0" fontId="4" fillId="32" borderId="11" xfId="0" applyFont="1" applyFill="1" applyBorder="1" applyAlignment="1">
      <alignment horizontal="center" vertical="center" shrinkToFit="1"/>
    </xf>
    <xf numFmtId="0" fontId="22" fillId="32" borderId="11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wrapText="1"/>
    </xf>
    <xf numFmtId="0" fontId="13" fillId="34" borderId="11" xfId="21" applyFont="1" applyFill="1" applyBorder="1" applyAlignment="1">
      <alignment horizontal="center" vertical="center" wrapText="1"/>
    </xf>
    <xf numFmtId="0" fontId="13" fillId="34" borderId="11" xfId="21" applyFont="1" applyFill="1" applyBorder="1" applyAlignment="1">
      <alignment horizontal="center" vertical="top" wrapText="1"/>
    </xf>
    <xf numFmtId="0" fontId="22" fillId="34" borderId="11" xfId="44" applyNumberFormat="1" applyFont="1" applyFill="1" applyBorder="1" applyAlignment="1">
      <alignment horizontal="center" vertical="top" wrapText="1"/>
    </xf>
    <xf numFmtId="0" fontId="20" fillId="34" borderId="11" xfId="21" applyFont="1" applyFill="1" applyBorder="1" applyAlignment="1">
      <alignment horizontal="center" vertical="top" wrapText="1"/>
    </xf>
    <xf numFmtId="0" fontId="22" fillId="34" borderId="11" xfId="21" applyFont="1" applyFill="1" applyBorder="1" applyAlignment="1">
      <alignment horizontal="center" vertical="center" wrapText="1"/>
    </xf>
    <xf numFmtId="0" fontId="22" fillId="34" borderId="11" xfId="21" applyFont="1" applyFill="1" applyBorder="1" applyAlignment="1">
      <alignment horizontal="center" vertical="distributed" wrapText="1"/>
    </xf>
    <xf numFmtId="2" fontId="9" fillId="0" borderId="11" xfId="67" applyNumberFormat="1" applyFont="1" applyFill="1" applyBorder="1" applyAlignment="1">
      <alignment horizontal="center" vertical="center" wrapText="1"/>
    </xf>
    <xf numFmtId="2" fontId="9" fillId="35" borderId="11" xfId="67" applyNumberFormat="1" applyFont="1" applyFill="1" applyBorder="1" applyAlignment="1">
      <alignment horizontal="center" vertical="center" wrapText="1"/>
    </xf>
    <xf numFmtId="2" fontId="9" fillId="0" borderId="11" xfId="67" applyNumberFormat="1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vertical="center" shrinkToFit="1"/>
    </xf>
    <xf numFmtId="0" fontId="12" fillId="34" borderId="0" xfId="0" applyFont="1" applyFill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8" fillId="0" borderId="11" xfId="44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top" wrapText="1"/>
    </xf>
    <xf numFmtId="0" fontId="12" fillId="34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49" fontId="25" fillId="0" borderId="15" xfId="58" applyNumberFormat="1" applyFont="1" applyFill="1" applyBorder="1" applyAlignment="1">
      <alignment horizontal="center" vertical="center"/>
      <protection/>
    </xf>
    <xf numFmtId="49" fontId="25" fillId="0" borderId="16" xfId="58" applyNumberFormat="1" applyFont="1" applyFill="1" applyBorder="1" applyAlignment="1">
      <alignment horizontal="center" vertical="center"/>
      <protection/>
    </xf>
    <xf numFmtId="0" fontId="22" fillId="34" borderId="11" xfId="21" applyFont="1" applyFill="1" applyBorder="1" applyAlignment="1">
      <alignment horizontal="center" vertical="top" wrapText="1"/>
    </xf>
    <xf numFmtId="49" fontId="25" fillId="36" borderId="17" xfId="58" applyNumberFormat="1" applyFont="1" applyFill="1" applyBorder="1" applyAlignment="1">
      <alignment horizontal="center" vertical="center"/>
      <protection/>
    </xf>
    <xf numFmtId="0" fontId="89" fillId="0" borderId="0" xfId="0" applyFont="1" applyFill="1" applyAlignment="1">
      <alignment vertical="top" wrapText="1"/>
    </xf>
    <xf numFmtId="0" fontId="90" fillId="0" borderId="0" xfId="0" applyFont="1" applyFill="1" applyAlignment="1">
      <alignment vertical="top" wrapText="1"/>
    </xf>
    <xf numFmtId="0" fontId="89" fillId="0" borderId="11" xfId="67" applyNumberFormat="1" applyFont="1" applyFill="1" applyBorder="1" applyAlignment="1">
      <alignment horizontal="center" vertical="center" wrapText="1"/>
    </xf>
    <xf numFmtId="0" fontId="91" fillId="0" borderId="11" xfId="67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0" fontId="89" fillId="0" borderId="11" xfId="67" applyNumberFormat="1" applyFont="1" applyFill="1" applyBorder="1" applyAlignment="1">
      <alignment horizontal="center" vertical="top" wrapText="1"/>
    </xf>
    <xf numFmtId="0" fontId="92" fillId="0" borderId="0" xfId="0" applyFont="1" applyFill="1" applyAlignment="1">
      <alignment vertical="top" wrapText="1"/>
    </xf>
    <xf numFmtId="0" fontId="91" fillId="0" borderId="11" xfId="67" applyNumberFormat="1" applyFont="1" applyFill="1" applyBorder="1" applyAlignment="1">
      <alignment horizontal="center" vertical="top" wrapText="1"/>
    </xf>
    <xf numFmtId="0" fontId="92" fillId="0" borderId="0" xfId="0" applyFont="1" applyFill="1" applyAlignment="1">
      <alignment vertical="center" wrapText="1"/>
    </xf>
    <xf numFmtId="0" fontId="92" fillId="0" borderId="0" xfId="0" applyFont="1" applyFill="1" applyAlignment="1">
      <alignment horizontal="center" vertical="center" wrapText="1"/>
    </xf>
    <xf numFmtId="0" fontId="93" fillId="0" borderId="0" xfId="0" applyFont="1" applyFill="1" applyAlignment="1">
      <alignment vertical="top" wrapText="1"/>
    </xf>
    <xf numFmtId="0" fontId="93" fillId="0" borderId="0" xfId="0" applyFont="1" applyFill="1" applyAlignment="1">
      <alignment horizontal="center" vertical="center" wrapText="1"/>
    </xf>
    <xf numFmtId="0" fontId="91" fillId="0" borderId="0" xfId="0" applyFont="1" applyFill="1" applyAlignment="1">
      <alignment vertical="top" wrapText="1"/>
    </xf>
    <xf numFmtId="0" fontId="7" fillId="0" borderId="11" xfId="21" applyFont="1" applyFill="1" applyBorder="1" applyAlignment="1">
      <alignment horizontal="center" vertical="top" wrapText="1"/>
    </xf>
    <xf numFmtId="0" fontId="5" fillId="0" borderId="11" xfId="67" applyNumberFormat="1" applyFont="1" applyFill="1" applyBorder="1" applyAlignment="1">
      <alignment horizontal="center" vertical="center" wrapText="1"/>
    </xf>
    <xf numFmtId="0" fontId="7" fillId="0" borderId="11" xfId="44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vertical="center" wrapText="1"/>
    </xf>
    <xf numFmtId="0" fontId="7" fillId="0" borderId="11" xfId="45" applyNumberFormat="1" applyFont="1" applyFill="1" applyBorder="1" applyAlignment="1">
      <alignment horizontal="center" vertical="center" wrapText="1"/>
    </xf>
    <xf numFmtId="0" fontId="7" fillId="0" borderId="11" xfId="67" applyNumberFormat="1" applyFont="1" applyFill="1" applyBorder="1" applyAlignment="1">
      <alignment horizontal="center" vertical="top" wrapText="1"/>
    </xf>
    <xf numFmtId="0" fontId="94" fillId="36" borderId="11" xfId="67" applyNumberFormat="1" applyFont="1" applyFill="1" applyBorder="1" applyAlignment="1">
      <alignment horizontal="center" vertical="center" wrapText="1"/>
    </xf>
    <xf numFmtId="0" fontId="90" fillId="36" borderId="0" xfId="0" applyFont="1" applyFill="1" applyAlignment="1">
      <alignment vertical="top" wrapText="1"/>
    </xf>
    <xf numFmtId="0" fontId="7" fillId="36" borderId="11" xfId="20" applyFont="1" applyFill="1" applyBorder="1" applyAlignment="1">
      <alignment horizontal="center" vertical="center" wrapText="1"/>
    </xf>
    <xf numFmtId="0" fontId="7" fillId="36" borderId="11" xfId="6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9" fillId="36" borderId="11" xfId="67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67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67" applyNumberFormat="1" applyFont="1" applyFill="1" applyBorder="1" applyAlignment="1">
      <alignment horizontal="center" vertical="center" wrapText="1"/>
    </xf>
    <xf numFmtId="0" fontId="11" fillId="36" borderId="18" xfId="67" applyNumberFormat="1" applyFont="1" applyFill="1" applyBorder="1" applyAlignment="1">
      <alignment horizontal="center" vertical="center" wrapText="1"/>
    </xf>
    <xf numFmtId="0" fontId="11" fillId="34" borderId="19" xfId="67" applyNumberFormat="1" applyFont="1" applyFill="1" applyBorder="1" applyAlignment="1">
      <alignment horizontal="center" vertical="center" wrapText="1"/>
    </xf>
    <xf numFmtId="0" fontId="11" fillId="0" borderId="19" xfId="67" applyNumberFormat="1" applyFont="1" applyFill="1" applyBorder="1" applyAlignment="1">
      <alignment horizontal="center" vertical="center" wrapText="1"/>
    </xf>
    <xf numFmtId="0" fontId="11" fillId="0" borderId="20" xfId="67" applyNumberFormat="1" applyFont="1" applyFill="1" applyBorder="1" applyAlignment="1">
      <alignment horizontal="center" vertical="center" wrapText="1"/>
    </xf>
    <xf numFmtId="0" fontId="11" fillId="0" borderId="15" xfId="67" applyNumberFormat="1" applyFont="1" applyFill="1" applyBorder="1" applyAlignment="1">
      <alignment horizontal="center" vertical="center" wrapText="1"/>
    </xf>
    <xf numFmtId="0" fontId="11" fillId="34" borderId="0" xfId="67" applyNumberFormat="1" applyFont="1" applyFill="1" applyBorder="1" applyAlignment="1">
      <alignment horizontal="center" vertical="center" wrapText="1"/>
    </xf>
    <xf numFmtId="0" fontId="11" fillId="0" borderId="16" xfId="67" applyNumberFormat="1" applyFont="1" applyFill="1" applyBorder="1" applyAlignment="1">
      <alignment horizontal="center" vertical="center" wrapText="1"/>
    </xf>
    <xf numFmtId="0" fontId="11" fillId="0" borderId="21" xfId="67" applyNumberFormat="1" applyFont="1" applyFill="1" applyBorder="1" applyAlignment="1">
      <alignment horizontal="center" vertical="center" wrapText="1"/>
    </xf>
    <xf numFmtId="0" fontId="11" fillId="34" borderId="15" xfId="6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6" fillId="37" borderId="11" xfId="44" applyNumberFormat="1" applyFont="1" applyFill="1" applyBorder="1" applyAlignment="1">
      <alignment horizontal="center" vertical="center" wrapText="1"/>
    </xf>
    <xf numFmtId="0" fontId="6" fillId="37" borderId="11" xfId="45" applyNumberFormat="1" applyFont="1" applyFill="1" applyBorder="1" applyAlignment="1">
      <alignment horizontal="center" vertical="center" wrapText="1"/>
    </xf>
    <xf numFmtId="0" fontId="6" fillId="37" borderId="11" xfId="67" applyNumberFormat="1" applyFont="1" applyFill="1" applyBorder="1" applyAlignment="1">
      <alignment horizontal="center" vertical="center" wrapText="1"/>
    </xf>
    <xf numFmtId="0" fontId="94" fillId="37" borderId="11" xfId="67" applyNumberFormat="1" applyFont="1" applyFill="1" applyBorder="1" applyAlignment="1">
      <alignment horizontal="center" vertical="center" wrapText="1"/>
    </xf>
    <xf numFmtId="0" fontId="6" fillId="37" borderId="11" xfId="44" applyNumberFormat="1" applyFont="1" applyFill="1" applyBorder="1" applyAlignment="1">
      <alignment horizontal="center" vertical="top" wrapText="1"/>
    </xf>
    <xf numFmtId="0" fontId="94" fillId="37" borderId="11" xfId="67" applyNumberFormat="1" applyFont="1" applyFill="1" applyBorder="1" applyAlignment="1">
      <alignment horizontal="center" vertical="top" wrapText="1"/>
    </xf>
    <xf numFmtId="0" fontId="5" fillId="37" borderId="11" xfId="67" applyNumberFormat="1" applyFont="1" applyFill="1" applyBorder="1" applyAlignment="1">
      <alignment horizontal="center" vertical="center" wrapText="1"/>
    </xf>
    <xf numFmtId="0" fontId="91" fillId="37" borderId="11" xfId="67" applyNumberFormat="1" applyFont="1" applyFill="1" applyBorder="1" applyAlignment="1">
      <alignment horizontal="center" vertical="center" wrapText="1"/>
    </xf>
    <xf numFmtId="0" fontId="6" fillId="37" borderId="11" xfId="20" applyFont="1" applyFill="1" applyBorder="1" applyAlignment="1">
      <alignment horizontal="center" vertical="center" wrapText="1"/>
    </xf>
    <xf numFmtId="0" fontId="89" fillId="38" borderId="11" xfId="67" applyNumberFormat="1" applyFont="1" applyFill="1" applyBorder="1" applyAlignment="1">
      <alignment horizontal="center" vertical="center" wrapText="1"/>
    </xf>
    <xf numFmtId="0" fontId="94" fillId="38" borderId="11" xfId="67" applyNumberFormat="1" applyFont="1" applyFill="1" applyBorder="1" applyAlignment="1">
      <alignment horizontal="center" vertical="center" wrapText="1"/>
    </xf>
    <xf numFmtId="2" fontId="9" fillId="39" borderId="11" xfId="67" applyNumberFormat="1" applyFont="1" applyFill="1" applyBorder="1" applyAlignment="1">
      <alignment horizontal="center" vertical="center" wrapText="1"/>
    </xf>
    <xf numFmtId="2" fontId="9" fillId="39" borderId="11" xfId="45" applyNumberFormat="1" applyFont="1" applyFill="1" applyBorder="1" applyAlignment="1">
      <alignment horizontal="center" vertical="center" wrapText="1"/>
    </xf>
    <xf numFmtId="173" fontId="6" fillId="37" borderId="11" xfId="67" applyNumberFormat="1" applyFont="1" applyFill="1" applyBorder="1" applyAlignment="1">
      <alignment horizontal="center" vertical="center" wrapText="1"/>
    </xf>
    <xf numFmtId="49" fontId="6" fillId="37" borderId="11" xfId="20" applyNumberFormat="1" applyFont="1" applyFill="1" applyBorder="1" applyAlignment="1">
      <alignment horizontal="center" vertical="center" wrapText="1"/>
    </xf>
    <xf numFmtId="0" fontId="94" fillId="37" borderId="11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top" wrapText="1"/>
    </xf>
    <xf numFmtId="0" fontId="23" fillId="32" borderId="11" xfId="0" applyFont="1" applyFill="1" applyBorder="1" applyAlignment="1">
      <alignment horizontal="left" vertical="center" wrapText="1"/>
    </xf>
    <xf numFmtId="0" fontId="95" fillId="0" borderId="0" xfId="0" applyFont="1" applyFill="1" applyAlignment="1">
      <alignment vertical="top" wrapText="1"/>
    </xf>
    <xf numFmtId="2" fontId="8" fillId="13" borderId="11" xfId="45" applyNumberFormat="1" applyFont="1" applyFill="1" applyBorder="1" applyAlignment="1">
      <alignment horizontal="center" vertical="center" wrapText="1"/>
    </xf>
    <xf numFmtId="0" fontId="6" fillId="13" borderId="11" xfId="44" applyNumberFormat="1" applyFont="1" applyFill="1" applyBorder="1" applyAlignment="1">
      <alignment horizontal="center" vertical="center" wrapText="1"/>
    </xf>
    <xf numFmtId="0" fontId="5" fillId="13" borderId="11" xfId="67" applyNumberFormat="1" applyFont="1" applyFill="1" applyBorder="1" applyAlignment="1">
      <alignment horizontal="center" vertical="center" wrapText="1"/>
    </xf>
    <xf numFmtId="0" fontId="91" fillId="13" borderId="11" xfId="67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 wrapText="1"/>
    </xf>
    <xf numFmtId="2" fontId="9" fillId="39" borderId="11" xfId="0" applyNumberFormat="1" applyFont="1" applyFill="1" applyBorder="1" applyAlignment="1">
      <alignment horizontal="center" vertical="center" wrapText="1"/>
    </xf>
    <xf numFmtId="2" fontId="9" fillId="0" borderId="11" xfId="67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29" fillId="0" borderId="11" xfId="21" applyFont="1" applyFill="1" applyBorder="1" applyAlignment="1">
      <alignment horizontal="left" vertical="distributed" wrapText="1"/>
    </xf>
    <xf numFmtId="0" fontId="7" fillId="36" borderId="11" xfId="44" applyNumberFormat="1" applyFont="1" applyFill="1" applyBorder="1" applyAlignment="1">
      <alignment horizontal="center" vertical="center" wrapText="1"/>
    </xf>
    <xf numFmtId="0" fontId="6" fillId="36" borderId="11" xfId="67" applyNumberFormat="1" applyFont="1" applyFill="1" applyBorder="1" applyAlignment="1">
      <alignment horizontal="center" vertical="center" wrapText="1"/>
    </xf>
    <xf numFmtId="0" fontId="93" fillId="36" borderId="0" xfId="0" applyFont="1" applyFill="1" applyAlignment="1">
      <alignment horizontal="center" vertical="center" wrapText="1"/>
    </xf>
    <xf numFmtId="0" fontId="6" fillId="38" borderId="11" xfId="67" applyNumberFormat="1" applyFont="1" applyFill="1" applyBorder="1" applyAlignment="1">
      <alignment horizontal="center" vertical="center" wrapText="1"/>
    </xf>
    <xf numFmtId="0" fontId="8" fillId="38" borderId="11" xfId="20" applyFont="1" applyFill="1" applyBorder="1" applyAlignment="1">
      <alignment horizontal="center" vertical="center" wrapText="1"/>
    </xf>
    <xf numFmtId="0" fontId="96" fillId="38" borderId="11" xfId="67" applyNumberFormat="1" applyFont="1" applyFill="1" applyBorder="1" applyAlignment="1">
      <alignment horizontal="center" vertical="center" wrapText="1"/>
    </xf>
    <xf numFmtId="2" fontId="21" fillId="38" borderId="11" xfId="67" applyNumberFormat="1" applyFont="1" applyFill="1" applyBorder="1" applyAlignment="1">
      <alignment horizontal="center" vertical="center" wrapText="1"/>
    </xf>
    <xf numFmtId="2" fontId="21" fillId="38" borderId="11" xfId="0" applyNumberFormat="1" applyFont="1" applyFill="1" applyBorder="1" applyAlignment="1">
      <alignment horizontal="center" vertical="center" wrapText="1"/>
    </xf>
    <xf numFmtId="0" fontId="8" fillId="38" borderId="11" xfId="66" applyNumberFormat="1" applyFont="1" applyFill="1" applyBorder="1" applyAlignment="1">
      <alignment horizontal="center" vertical="center" wrapText="1"/>
    </xf>
    <xf numFmtId="0" fontId="8" fillId="38" borderId="11" xfId="20" applyFont="1" applyFill="1" applyBorder="1" applyAlignment="1">
      <alignment horizontal="center" vertical="top" wrapText="1"/>
    </xf>
    <xf numFmtId="0" fontId="96" fillId="38" borderId="11" xfId="67" applyNumberFormat="1" applyFont="1" applyFill="1" applyBorder="1" applyAlignment="1">
      <alignment horizontal="center" vertical="top" wrapText="1"/>
    </xf>
    <xf numFmtId="0" fontId="8" fillId="38" borderId="11" xfId="67" applyNumberFormat="1" applyFont="1" applyFill="1" applyBorder="1" applyAlignment="1">
      <alignment horizontal="center" vertical="center" wrapText="1"/>
    </xf>
    <xf numFmtId="49" fontId="8" fillId="38" borderId="11" xfId="20" applyNumberFormat="1" applyFont="1" applyFill="1" applyBorder="1" applyAlignment="1">
      <alignment horizontal="center" vertical="center" wrapText="1"/>
    </xf>
    <xf numFmtId="0" fontId="8" fillId="38" borderId="11" xfId="44" applyNumberFormat="1" applyFont="1" applyFill="1" applyBorder="1" applyAlignment="1">
      <alignment horizontal="center" vertical="center" wrapText="1"/>
    </xf>
    <xf numFmtId="0" fontId="8" fillId="38" borderId="11" xfId="66" applyNumberFormat="1" applyFont="1" applyFill="1" applyBorder="1" applyAlignment="1">
      <alignment horizontal="center" vertical="top" wrapText="1"/>
    </xf>
    <xf numFmtId="0" fontId="8" fillId="38" borderId="11" xfId="45" applyNumberFormat="1" applyFont="1" applyFill="1" applyBorder="1" applyAlignment="1">
      <alignment horizontal="center" vertical="center" wrapText="1"/>
    </xf>
    <xf numFmtId="0" fontId="8" fillId="38" borderId="11" xfId="67" applyNumberFormat="1" applyFont="1" applyFill="1" applyBorder="1" applyAlignment="1">
      <alignment horizontal="center" vertical="top" wrapText="1"/>
    </xf>
    <xf numFmtId="49" fontId="7" fillId="36" borderId="11" xfId="20" applyNumberFormat="1" applyFont="1" applyFill="1" applyBorder="1" applyAlignment="1">
      <alignment horizontal="center" vertical="center" wrapText="1"/>
    </xf>
    <xf numFmtId="0" fontId="94" fillId="38" borderId="11" xfId="67" applyNumberFormat="1" applyFont="1" applyFill="1" applyBorder="1" applyAlignment="1">
      <alignment horizontal="center" vertical="top" wrapText="1"/>
    </xf>
    <xf numFmtId="2" fontId="9" fillId="36" borderId="11" xfId="67" applyNumberFormat="1" applyFont="1" applyFill="1" applyBorder="1" applyAlignment="1">
      <alignment horizontal="left" vertical="center" wrapText="1"/>
    </xf>
    <xf numFmtId="2" fontId="9" fillId="36" borderId="11" xfId="0" applyNumberFormat="1" applyFont="1" applyFill="1" applyBorder="1" applyAlignment="1">
      <alignment horizontal="left" vertical="center" wrapText="1"/>
    </xf>
    <xf numFmtId="2" fontId="21" fillId="37" borderId="11" xfId="67" applyNumberFormat="1" applyFont="1" applyFill="1" applyBorder="1" applyAlignment="1">
      <alignment horizontal="center" vertical="center" wrapText="1"/>
    </xf>
    <xf numFmtId="2" fontId="21" fillId="37" borderId="11" xfId="0" applyNumberFormat="1" applyFont="1" applyFill="1" applyBorder="1" applyAlignment="1">
      <alignment horizontal="center" vertical="center" wrapText="1"/>
    </xf>
    <xf numFmtId="2" fontId="21" fillId="36" borderId="11" xfId="67" applyNumberFormat="1" applyFont="1" applyFill="1" applyBorder="1" applyAlignment="1">
      <alignment horizontal="center" vertical="center" wrapText="1"/>
    </xf>
    <xf numFmtId="0" fontId="7" fillId="39" borderId="11" xfId="67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shrinkToFit="1"/>
    </xf>
    <xf numFmtId="0" fontId="97" fillId="0" borderId="11" xfId="0" applyFont="1" applyBorder="1" applyAlignment="1">
      <alignment horizontal="left" vertical="center" wrapText="1"/>
    </xf>
    <xf numFmtId="0" fontId="11" fillId="39" borderId="11" xfId="67" applyNumberFormat="1" applyFont="1" applyFill="1" applyBorder="1" applyAlignment="1">
      <alignment horizontal="center" vertical="center" wrapText="1"/>
    </xf>
    <xf numFmtId="0" fontId="21" fillId="13" borderId="11" xfId="45" applyNumberFormat="1" applyFont="1" applyFill="1" applyBorder="1" applyAlignment="1">
      <alignment horizontal="center" vertical="center" wrapText="1"/>
    </xf>
    <xf numFmtId="0" fontId="21" fillId="37" borderId="11" xfId="45" applyNumberFormat="1" applyFont="1" applyFill="1" applyBorder="1" applyAlignment="1">
      <alignment horizontal="center" vertical="center" wrapText="1"/>
    </xf>
    <xf numFmtId="0" fontId="98" fillId="37" borderId="11" xfId="67" applyNumberFormat="1" applyFont="1" applyFill="1" applyBorder="1" applyAlignment="1">
      <alignment horizontal="center" vertical="center" wrapText="1"/>
    </xf>
    <xf numFmtId="0" fontId="21" fillId="38" borderId="11" xfId="20" applyFont="1" applyFill="1" applyBorder="1" applyAlignment="1">
      <alignment horizontal="center" vertical="center" wrapText="1"/>
    </xf>
    <xf numFmtId="0" fontId="98" fillId="38" borderId="11" xfId="67" applyNumberFormat="1" applyFont="1" applyFill="1" applyBorder="1" applyAlignment="1">
      <alignment horizontal="center" vertical="center" wrapText="1"/>
    </xf>
    <xf numFmtId="0" fontId="9" fillId="36" borderId="11" xfId="20" applyFont="1" applyFill="1" applyBorder="1" applyAlignment="1">
      <alignment horizontal="center" vertical="center" wrapText="1"/>
    </xf>
    <xf numFmtId="0" fontId="9" fillId="36" borderId="11" xfId="67" applyNumberFormat="1" applyFont="1" applyFill="1" applyBorder="1" applyAlignment="1">
      <alignment horizontal="center" vertical="center" wrapText="1"/>
    </xf>
    <xf numFmtId="0" fontId="9" fillId="0" borderId="11" xfId="67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58" applyNumberFormat="1" applyFont="1" applyFill="1" applyBorder="1" applyAlignment="1">
      <alignment horizontal="center" vertical="center"/>
      <protection/>
    </xf>
    <xf numFmtId="0" fontId="21" fillId="38" borderId="11" xfId="45" applyNumberFormat="1" applyFont="1" applyFill="1" applyBorder="1" applyAlignment="1">
      <alignment horizontal="center" vertical="center" wrapText="1"/>
    </xf>
    <xf numFmtId="0" fontId="21" fillId="38" borderId="11" xfId="67" applyNumberFormat="1" applyFont="1" applyFill="1" applyBorder="1" applyAlignment="1">
      <alignment horizontal="center" vertical="center" wrapText="1"/>
    </xf>
    <xf numFmtId="0" fontId="9" fillId="0" borderId="11" xfId="45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20" applyFont="1" applyFill="1" applyBorder="1" applyAlignment="1">
      <alignment horizontal="center" vertical="center" wrapText="1"/>
    </xf>
    <xf numFmtId="0" fontId="98" fillId="38" borderId="11" xfId="67" applyNumberFormat="1" applyFont="1" applyFill="1" applyBorder="1" applyAlignment="1">
      <alignment horizontal="center" vertical="top" wrapText="1"/>
    </xf>
    <xf numFmtId="0" fontId="21" fillId="37" borderId="11" xfId="67" applyNumberFormat="1" applyFont="1" applyFill="1" applyBorder="1" applyAlignment="1">
      <alignment horizontal="center" vertical="center" wrapText="1"/>
    </xf>
    <xf numFmtId="0" fontId="98" fillId="37" borderId="11" xfId="58" applyFont="1" applyFill="1" applyBorder="1" applyAlignment="1">
      <alignment horizontal="center" vertical="center"/>
      <protection/>
    </xf>
    <xf numFmtId="0" fontId="21" fillId="38" borderId="11" xfId="58" applyFont="1" applyFill="1" applyBorder="1" applyAlignment="1">
      <alignment horizontal="center" vertical="center"/>
      <protection/>
    </xf>
    <xf numFmtId="0" fontId="98" fillId="38" borderId="11" xfId="58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 wrapText="1"/>
    </xf>
    <xf numFmtId="49" fontId="9" fillId="0" borderId="21" xfId="58" applyNumberFormat="1" applyFont="1" applyFill="1" applyBorder="1" applyAlignment="1">
      <alignment horizontal="center" vertical="center"/>
      <protection/>
    </xf>
    <xf numFmtId="0" fontId="30" fillId="38" borderId="11" xfId="66" applyNumberFormat="1" applyFont="1" applyFill="1" applyBorder="1" applyAlignment="1">
      <alignment horizontal="center" vertical="top" wrapText="1"/>
    </xf>
    <xf numFmtId="0" fontId="30" fillId="38" borderId="11" xfId="66" applyNumberFormat="1" applyFont="1" applyFill="1" applyBorder="1" applyAlignment="1">
      <alignment horizontal="center" vertical="center" wrapText="1"/>
    </xf>
    <xf numFmtId="0" fontId="21" fillId="38" borderId="11" xfId="20" applyFont="1" applyFill="1" applyBorder="1" applyAlignment="1">
      <alignment horizontal="center" vertical="top" wrapText="1"/>
    </xf>
    <xf numFmtId="0" fontId="7" fillId="39" borderId="11" xfId="0" applyFont="1" applyFill="1" applyBorder="1" applyAlignment="1">
      <alignment horizontal="center" vertical="center" wrapText="1"/>
    </xf>
    <xf numFmtId="0" fontId="9" fillId="39" borderId="11" xfId="67" applyNumberFormat="1" applyFont="1" applyFill="1" applyBorder="1" applyAlignment="1">
      <alignment horizontal="center" vertical="center" wrapText="1"/>
    </xf>
    <xf numFmtId="0" fontId="7" fillId="39" borderId="11" xfId="20" applyFont="1" applyFill="1" applyBorder="1" applyAlignment="1">
      <alignment horizontal="center" vertical="center" wrapText="1"/>
    </xf>
    <xf numFmtId="49" fontId="9" fillId="39" borderId="11" xfId="58" applyNumberFormat="1" applyFont="1" applyFill="1" applyBorder="1" applyAlignment="1">
      <alignment horizontal="center" vertical="center"/>
      <protection/>
    </xf>
    <xf numFmtId="49" fontId="9" fillId="36" borderId="11" xfId="58" applyNumberFormat="1" applyFont="1" applyFill="1" applyBorder="1" applyAlignment="1">
      <alignment horizontal="center" vertical="center"/>
      <protection/>
    </xf>
    <xf numFmtId="0" fontId="99" fillId="37" borderId="11" xfId="67" applyNumberFormat="1" applyFont="1" applyFill="1" applyBorder="1" applyAlignment="1">
      <alignment horizontal="center" vertical="center" wrapText="1"/>
    </xf>
    <xf numFmtId="0" fontId="99" fillId="38" borderId="11" xfId="67" applyNumberFormat="1" applyFont="1" applyFill="1" applyBorder="1" applyAlignment="1">
      <alignment horizontal="center" vertical="center" wrapText="1"/>
    </xf>
    <xf numFmtId="0" fontId="98" fillId="37" borderId="11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vertical="top" wrapText="1"/>
    </xf>
    <xf numFmtId="4" fontId="22" fillId="32" borderId="11" xfId="0" applyNumberFormat="1" applyFont="1" applyFill="1" applyBorder="1" applyAlignment="1">
      <alignment horizontal="center" vertical="center" shrinkToFit="1"/>
    </xf>
    <xf numFmtId="4" fontId="4" fillId="32" borderId="11" xfId="0" applyNumberFormat="1" applyFont="1" applyFill="1" applyBorder="1" applyAlignment="1">
      <alignment horizontal="center" vertical="center" shrinkToFit="1"/>
    </xf>
    <xf numFmtId="4" fontId="4" fillId="32" borderId="12" xfId="0" applyNumberFormat="1" applyFont="1" applyFill="1" applyBorder="1" applyAlignment="1">
      <alignment horizontal="center" vertical="center" shrinkToFit="1"/>
    </xf>
    <xf numFmtId="4" fontId="22" fillId="32" borderId="12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4" fontId="31" fillId="32" borderId="11" xfId="0" applyNumberFormat="1" applyFont="1" applyFill="1" applyBorder="1" applyAlignment="1">
      <alignment horizontal="left" vertical="center" shrinkToFit="1"/>
    </xf>
    <xf numFmtId="2" fontId="100" fillId="36" borderId="11" xfId="0" applyNumberFormat="1" applyFont="1" applyFill="1" applyBorder="1" applyAlignment="1">
      <alignment horizontal="center" vertical="center"/>
    </xf>
    <xf numFmtId="0" fontId="101" fillId="36" borderId="1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4" fontId="95" fillId="32" borderId="12" xfId="0" applyNumberFormat="1" applyFont="1" applyFill="1" applyBorder="1" applyAlignment="1">
      <alignment horizontal="center" vertical="center" shrinkToFit="1"/>
    </xf>
    <xf numFmtId="0" fontId="27" fillId="38" borderId="11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4" fillId="38" borderId="11" xfId="21" applyFont="1" applyFill="1" applyBorder="1" applyAlignment="1">
      <alignment horizontal="center" vertical="center" wrapText="1"/>
    </xf>
    <xf numFmtId="0" fontId="12" fillId="38" borderId="11" xfId="58" applyFont="1" applyFill="1" applyBorder="1" applyAlignment="1">
      <alignment horizontal="center" vertical="center"/>
      <protection/>
    </xf>
    <xf numFmtId="0" fontId="11" fillId="38" borderId="11" xfId="67" applyNumberFormat="1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vertical="center" shrinkToFit="1"/>
    </xf>
    <xf numFmtId="0" fontId="12" fillId="40" borderId="11" xfId="0" applyFont="1" applyFill="1" applyBorder="1" applyAlignment="1">
      <alignment horizontal="center" vertical="center" wrapText="1"/>
    </xf>
    <xf numFmtId="4" fontId="22" fillId="40" borderId="11" xfId="0" applyNumberFormat="1" applyFont="1" applyFill="1" applyBorder="1" applyAlignment="1">
      <alignment horizontal="center" vertical="center" shrinkToFit="1"/>
    </xf>
    <xf numFmtId="0" fontId="12" fillId="7" borderId="11" xfId="0" applyFont="1" applyFill="1" applyBorder="1" applyAlignment="1">
      <alignment vertical="center" shrinkToFit="1"/>
    </xf>
    <xf numFmtId="0" fontId="12" fillId="7" borderId="11" xfId="0" applyFont="1" applyFill="1" applyBorder="1" applyAlignment="1">
      <alignment horizontal="center" vertical="center" wrapText="1"/>
    </xf>
    <xf numFmtId="4" fontId="22" fillId="7" borderId="11" xfId="0" applyNumberFormat="1" applyFont="1" applyFill="1" applyBorder="1" applyAlignment="1">
      <alignment horizontal="center" vertical="center" shrinkToFit="1"/>
    </xf>
    <xf numFmtId="0" fontId="22" fillId="7" borderId="11" xfId="43" applyFont="1" applyFill="1" applyBorder="1" applyAlignment="1" applyProtection="1">
      <alignment horizontal="center" vertical="center" wrapText="1"/>
      <protection/>
    </xf>
    <xf numFmtId="0" fontId="22" fillId="7" borderId="11" xfId="0" applyFont="1" applyFill="1" applyBorder="1" applyAlignment="1">
      <alignment horizontal="center" vertical="center" shrinkToFit="1"/>
    </xf>
    <xf numFmtId="0" fontId="22" fillId="32" borderId="12" xfId="0" applyFont="1" applyFill="1" applyBorder="1" applyAlignment="1">
      <alignment horizontal="center" vertical="center" shrinkToFit="1"/>
    </xf>
    <xf numFmtId="0" fontId="12" fillId="0" borderId="11" xfId="43" applyFont="1" applyBorder="1" applyAlignment="1" applyProtection="1">
      <alignment horizontal="center" vertical="center" wrapText="1"/>
      <protection/>
    </xf>
    <xf numFmtId="172" fontId="4" fillId="32" borderId="12" xfId="0" applyNumberFormat="1" applyFont="1" applyFill="1" applyBorder="1" applyAlignment="1">
      <alignment horizontal="center" vertical="center" shrinkToFit="1"/>
    </xf>
    <xf numFmtId="172" fontId="4" fillId="32" borderId="11" xfId="0" applyNumberFormat="1" applyFont="1" applyFill="1" applyBorder="1" applyAlignment="1">
      <alignment horizontal="center" vertical="center" shrinkToFit="1"/>
    </xf>
    <xf numFmtId="172" fontId="4" fillId="0" borderId="11" xfId="0" applyNumberFormat="1" applyFont="1" applyFill="1" applyBorder="1" applyAlignment="1">
      <alignment horizontal="center" vertical="center" shrinkToFit="1"/>
    </xf>
    <xf numFmtId="0" fontId="11" fillId="36" borderId="11" xfId="0" applyFont="1" applyFill="1" applyBorder="1" applyAlignment="1">
      <alignment horizontal="center" vertical="center" shrinkToFit="1"/>
    </xf>
    <xf numFmtId="4" fontId="4" fillId="36" borderId="11" xfId="0" applyNumberFormat="1" applyFont="1" applyFill="1" applyBorder="1" applyAlignment="1">
      <alignment horizontal="center" vertical="center" shrinkToFit="1"/>
    </xf>
    <xf numFmtId="0" fontId="11" fillId="36" borderId="11" xfId="0" applyFont="1" applyFill="1" applyBorder="1" applyAlignment="1">
      <alignment vertical="center" shrinkToFit="1"/>
    </xf>
    <xf numFmtId="0" fontId="11" fillId="36" borderId="11" xfId="0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vertical="top" wrapText="1"/>
    </xf>
    <xf numFmtId="184" fontId="0" fillId="0" borderId="0" xfId="0" applyNumberFormat="1" applyFont="1" applyFill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173" fontId="9" fillId="0" borderId="11" xfId="0" applyNumberFormat="1" applyFont="1" applyFill="1" applyBorder="1" applyAlignment="1">
      <alignment horizontal="center" vertical="center" wrapText="1"/>
    </xf>
    <xf numFmtId="173" fontId="9" fillId="36" borderId="11" xfId="67" applyNumberFormat="1" applyFont="1" applyFill="1" applyBorder="1" applyAlignment="1">
      <alignment horizontal="center" vertical="center" wrapText="1"/>
    </xf>
    <xf numFmtId="173" fontId="9" fillId="36" borderId="11" xfId="0" applyNumberFormat="1" applyFont="1" applyFill="1" applyBorder="1" applyAlignment="1">
      <alignment horizontal="center" vertical="center" wrapText="1"/>
    </xf>
    <xf numFmtId="173" fontId="9" fillId="0" borderId="11" xfId="67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184" fontId="9" fillId="39" borderId="11" xfId="67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shrinkToFit="1"/>
    </xf>
    <xf numFmtId="173" fontId="11" fillId="0" borderId="0" xfId="0" applyNumberFormat="1" applyFont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 shrinkToFit="1"/>
    </xf>
    <xf numFmtId="0" fontId="25" fillId="0" borderId="22" xfId="66" applyNumberFormat="1" applyFont="1" applyFill="1" applyBorder="1" applyAlignment="1">
      <alignment horizontal="center" vertical="top" wrapText="1"/>
    </xf>
    <xf numFmtId="0" fontId="19" fillId="0" borderId="22" xfId="44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horizontal="center" vertical="center"/>
    </xf>
    <xf numFmtId="0" fontId="12" fillId="32" borderId="11" xfId="0" applyFont="1" applyFill="1" applyBorder="1" applyAlignment="1">
      <alignment horizontal="center" vertical="center" shrinkToFit="1"/>
    </xf>
    <xf numFmtId="4" fontId="12" fillId="32" borderId="12" xfId="0" applyNumberFormat="1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25" fillId="0" borderId="22" xfId="44" applyNumberFormat="1" applyFont="1" applyFill="1" applyBorder="1" applyAlignment="1">
      <alignment horizontal="center" vertical="top" wrapText="1"/>
    </xf>
    <xf numFmtId="173" fontId="22" fillId="34" borderId="11" xfId="67" applyNumberFormat="1" applyFont="1" applyFill="1" applyBorder="1" applyAlignment="1">
      <alignment horizontal="center" vertical="center" wrapText="1"/>
    </xf>
    <xf numFmtId="173" fontId="4" fillId="0" borderId="11" xfId="67" applyNumberFormat="1" applyFont="1" applyFill="1" applyBorder="1" applyAlignment="1">
      <alignment horizontal="center" vertical="center" wrapText="1"/>
    </xf>
    <xf numFmtId="2" fontId="4" fillId="0" borderId="11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3" fontId="4" fillId="0" borderId="22" xfId="67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2" fontId="22" fillId="38" borderId="11" xfId="67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2" fontId="22" fillId="34" borderId="22" xfId="67" applyNumberFormat="1" applyFont="1" applyFill="1" applyBorder="1" applyAlignment="1">
      <alignment horizontal="center" vertical="center" wrapText="1"/>
    </xf>
    <xf numFmtId="2" fontId="4" fillId="0" borderId="22" xfId="67" applyNumberFormat="1" applyFont="1" applyFill="1" applyBorder="1" applyAlignment="1">
      <alignment horizontal="center" vertical="center" wrapText="1"/>
    </xf>
    <xf numFmtId="2" fontId="22" fillId="34" borderId="11" xfId="67" applyNumberFormat="1" applyFont="1" applyFill="1" applyBorder="1" applyAlignment="1">
      <alignment horizontal="center" vertical="center" wrapText="1"/>
    </xf>
    <xf numFmtId="2" fontId="4" fillId="36" borderId="18" xfId="67" applyNumberFormat="1" applyFont="1" applyFill="1" applyBorder="1" applyAlignment="1">
      <alignment horizontal="center" vertical="center" wrapText="1"/>
    </xf>
    <xf numFmtId="2" fontId="22" fillId="34" borderId="19" xfId="67" applyNumberFormat="1" applyFont="1" applyFill="1" applyBorder="1" applyAlignment="1">
      <alignment horizontal="center" vertical="center" wrapText="1"/>
    </xf>
    <xf numFmtId="2" fontId="4" fillId="0" borderId="19" xfId="67" applyNumberFormat="1" applyFont="1" applyFill="1" applyBorder="1" applyAlignment="1">
      <alignment horizontal="center" vertical="center" wrapText="1"/>
    </xf>
    <xf numFmtId="2" fontId="4" fillId="36" borderId="24" xfId="67" applyNumberFormat="1" applyFont="1" applyFill="1" applyBorder="1" applyAlignment="1">
      <alignment horizontal="center" vertical="center" wrapText="1"/>
    </xf>
    <xf numFmtId="2" fontId="22" fillId="34" borderId="23" xfId="67" applyNumberFormat="1" applyFont="1" applyFill="1" applyBorder="1" applyAlignment="1">
      <alignment horizontal="center" vertical="center" wrapText="1"/>
    </xf>
    <xf numFmtId="2" fontId="4" fillId="0" borderId="20" xfId="67" applyNumberFormat="1" applyFont="1" applyFill="1" applyBorder="1" applyAlignment="1">
      <alignment horizontal="center" vertical="center" wrapText="1"/>
    </xf>
    <xf numFmtId="2" fontId="4" fillId="0" borderId="21" xfId="67" applyNumberFormat="1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left" vertical="center" wrapText="1"/>
    </xf>
    <xf numFmtId="0" fontId="89" fillId="36" borderId="11" xfId="67" applyNumberFormat="1" applyFont="1" applyFill="1" applyBorder="1" applyAlignment="1">
      <alignment horizontal="center" vertical="center" wrapText="1"/>
    </xf>
    <xf numFmtId="0" fontId="7" fillId="36" borderId="11" xfId="21" applyFont="1" applyFill="1" applyBorder="1" applyAlignment="1">
      <alignment horizontal="center" vertical="distributed" wrapText="1"/>
    </xf>
    <xf numFmtId="2" fontId="99" fillId="36" borderId="11" xfId="67" applyNumberFormat="1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Alignment="1">
      <alignment horizontal="center" vertical="center"/>
    </xf>
    <xf numFmtId="2" fontId="22" fillId="36" borderId="11" xfId="67" applyNumberFormat="1" applyFont="1" applyFill="1" applyBorder="1" applyAlignment="1">
      <alignment horizontal="center" vertical="center" wrapText="1"/>
    </xf>
    <xf numFmtId="0" fontId="29" fillId="36" borderId="11" xfId="2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1" xfId="21" applyFont="1" applyFill="1" applyBorder="1" applyAlignment="1">
      <alignment horizontal="center" vertical="center" wrapText="1"/>
    </xf>
    <xf numFmtId="0" fontId="11" fillId="36" borderId="11" xfId="67" applyNumberFormat="1" applyFont="1" applyFill="1" applyBorder="1" applyAlignment="1">
      <alignment horizontal="center" vertical="center" wrapText="1"/>
    </xf>
    <xf numFmtId="2" fontId="4" fillId="36" borderId="11" xfId="67" applyNumberFormat="1" applyFont="1" applyFill="1" applyBorder="1" applyAlignment="1">
      <alignment horizontal="center" vertical="center" wrapText="1"/>
    </xf>
    <xf numFmtId="2" fontId="22" fillId="38" borderId="11" xfId="0" applyNumberFormat="1" applyFont="1" applyFill="1" applyBorder="1" applyAlignment="1">
      <alignment horizontal="center" vertical="center" wrapText="1"/>
    </xf>
    <xf numFmtId="2" fontId="22" fillId="34" borderId="18" xfId="67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2" fontId="31" fillId="32" borderId="12" xfId="0" applyNumberFormat="1" applyFont="1" applyFill="1" applyBorder="1" applyAlignment="1">
      <alignment horizontal="left" vertical="center" shrinkToFit="1"/>
    </xf>
    <xf numFmtId="0" fontId="12" fillId="34" borderId="16" xfId="0" applyFont="1" applyFill="1" applyBorder="1" applyAlignment="1">
      <alignment horizontal="center" vertical="center"/>
    </xf>
    <xf numFmtId="0" fontId="11" fillId="34" borderId="20" xfId="67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11" fillId="34" borderId="24" xfId="67" applyNumberFormat="1" applyFont="1" applyFill="1" applyBorder="1" applyAlignment="1">
      <alignment horizontal="center" vertical="center" wrapText="1"/>
    </xf>
    <xf numFmtId="49" fontId="25" fillId="0" borderId="11" xfId="58" applyNumberFormat="1" applyFont="1" applyFill="1" applyBorder="1" applyAlignment="1">
      <alignment horizontal="center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12" fillId="34" borderId="11" xfId="67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11" fillId="36" borderId="12" xfId="0" applyFont="1" applyFill="1" applyBorder="1" applyAlignment="1">
      <alignment horizontal="center" vertical="center" wrapText="1"/>
    </xf>
    <xf numFmtId="4" fontId="102" fillId="36" borderId="12" xfId="0" applyNumberFormat="1" applyFont="1" applyFill="1" applyBorder="1" applyAlignment="1">
      <alignment horizontal="center" vertical="center" shrinkToFit="1"/>
    </xf>
    <xf numFmtId="0" fontId="11" fillId="36" borderId="12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wrapText="1"/>
    </xf>
    <xf numFmtId="0" fontId="11" fillId="34" borderId="12" xfId="67" applyNumberFormat="1" applyFont="1" applyFill="1" applyBorder="1" applyAlignment="1">
      <alignment horizontal="center" vertical="center" wrapText="1"/>
    </xf>
    <xf numFmtId="2" fontId="22" fillId="34" borderId="24" xfId="67" applyNumberFormat="1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shrinkToFit="1"/>
    </xf>
    <xf numFmtId="0" fontId="13" fillId="34" borderId="12" xfId="21" applyFont="1" applyFill="1" applyBorder="1" applyAlignment="1">
      <alignment horizontal="center" vertical="top" wrapText="1"/>
    </xf>
    <xf numFmtId="4" fontId="23" fillId="32" borderId="11" xfId="0" applyNumberFormat="1" applyFont="1" applyFill="1" applyBorder="1" applyAlignment="1">
      <alignment horizontal="left" vertical="center" shrinkToFit="1"/>
    </xf>
    <xf numFmtId="4" fontId="97" fillId="36" borderId="11" xfId="0" applyNumberFormat="1" applyFont="1" applyFill="1" applyBorder="1" applyAlignment="1">
      <alignment horizontal="left" vertical="center"/>
    </xf>
    <xf numFmtId="2" fontId="97" fillId="36" borderId="11" xfId="0" applyNumberFormat="1" applyFont="1" applyFill="1" applyBorder="1" applyAlignment="1">
      <alignment horizontal="left" vertical="center"/>
    </xf>
    <xf numFmtId="0" fontId="8" fillId="34" borderId="11" xfId="21" applyFont="1" applyFill="1" applyBorder="1" applyAlignment="1">
      <alignment horizontal="center" vertical="center" wrapText="1"/>
    </xf>
    <xf numFmtId="4" fontId="103" fillId="36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9" fontId="25" fillId="35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49" fontId="35" fillId="0" borderId="11" xfId="58" applyNumberFormat="1" applyFont="1" applyFill="1" applyBorder="1" applyAlignment="1">
      <alignment horizontal="center" vertical="center"/>
      <protection/>
    </xf>
    <xf numFmtId="2" fontId="90" fillId="0" borderId="0" xfId="0" applyNumberFormat="1" applyFont="1" applyFill="1" applyAlignment="1">
      <alignment vertical="top" wrapText="1"/>
    </xf>
    <xf numFmtId="0" fontId="23" fillId="0" borderId="11" xfId="21" applyFont="1" applyFill="1" applyBorder="1" applyAlignment="1">
      <alignment horizontal="left" vertical="distributed" wrapText="1"/>
    </xf>
    <xf numFmtId="0" fontId="9" fillId="0" borderId="11" xfId="21" applyFont="1" applyFill="1" applyBorder="1" applyAlignment="1">
      <alignment horizontal="center" vertical="distributed" wrapText="1"/>
    </xf>
    <xf numFmtId="0" fontId="23" fillId="0" borderId="11" xfId="2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104" fillId="0" borderId="11" xfId="67" applyNumberFormat="1" applyFont="1" applyFill="1" applyBorder="1" applyAlignment="1">
      <alignment horizontal="left" vertical="center" wrapText="1"/>
    </xf>
    <xf numFmtId="2" fontId="23" fillId="0" borderId="11" xfId="67" applyNumberFormat="1" applyFont="1" applyFill="1" applyBorder="1" applyAlignment="1">
      <alignment horizontal="left" vertical="center" wrapText="1"/>
    </xf>
    <xf numFmtId="0" fontId="23" fillId="0" borderId="11" xfId="2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67" applyNumberFormat="1" applyFont="1" applyFill="1" applyBorder="1" applyAlignment="1">
      <alignment horizontal="center" vertical="center" wrapText="1"/>
    </xf>
    <xf numFmtId="2" fontId="36" fillId="37" borderId="11" xfId="45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12" fillId="36" borderId="11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left" vertical="center" wrapText="1"/>
    </xf>
    <xf numFmtId="2" fontId="9" fillId="39" borderId="11" xfId="67" applyNumberFormat="1" applyFont="1" applyFill="1" applyBorder="1" applyAlignment="1">
      <alignment horizontal="left" vertical="center" wrapText="1"/>
    </xf>
    <xf numFmtId="2" fontId="9" fillId="39" borderId="11" xfId="0" applyNumberFormat="1" applyFont="1" applyFill="1" applyBorder="1" applyAlignment="1">
      <alignment horizontal="left" vertical="center" wrapText="1"/>
    </xf>
    <xf numFmtId="0" fontId="90" fillId="0" borderId="11" xfId="0" applyFont="1" applyFill="1" applyBorder="1" applyAlignment="1">
      <alignment vertical="top" wrapText="1"/>
    </xf>
    <xf numFmtId="0" fontId="90" fillId="39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horizontal="center" vertical="center" wrapText="1"/>
    </xf>
    <xf numFmtId="0" fontId="99" fillId="0" borderId="11" xfId="20" applyFont="1" applyFill="1" applyBorder="1" applyAlignment="1">
      <alignment horizontal="center" vertical="center" wrapText="1"/>
    </xf>
    <xf numFmtId="0" fontId="89" fillId="0" borderId="11" xfId="2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2" fontId="37" fillId="36" borderId="11" xfId="67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37" fillId="0" borderId="11" xfId="0" applyFont="1" applyFill="1" applyBorder="1" applyAlignment="1">
      <alignment horizontal="left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" fontId="100" fillId="36" borderId="11" xfId="0" applyNumberFormat="1" applyFont="1" applyFill="1" applyBorder="1" applyAlignment="1">
      <alignment horizontal="center" vertical="center"/>
    </xf>
    <xf numFmtId="2" fontId="4" fillId="34" borderId="11" xfId="67" applyNumberFormat="1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101" fillId="36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horizontal="center" vertical="center" wrapText="1"/>
    </xf>
    <xf numFmtId="2" fontId="9" fillId="36" borderId="0" xfId="67" applyNumberFormat="1" applyFont="1" applyFill="1" applyBorder="1" applyAlignment="1">
      <alignment horizontal="center" vertical="center" wrapText="1"/>
    </xf>
    <xf numFmtId="1" fontId="21" fillId="37" borderId="11" xfId="67" applyNumberFormat="1" applyFont="1" applyFill="1" applyBorder="1" applyAlignment="1">
      <alignment horizontal="center" vertical="center" wrapText="1"/>
    </xf>
    <xf numFmtId="1" fontId="9" fillId="36" borderId="11" xfId="67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left" vertical="center" wrapText="1"/>
    </xf>
    <xf numFmtId="1" fontId="21" fillId="39" borderId="11" xfId="67" applyNumberFormat="1" applyFont="1" applyFill="1" applyBorder="1" applyAlignment="1">
      <alignment horizontal="center" vertical="center" wrapText="1"/>
    </xf>
    <xf numFmtId="0" fontId="7" fillId="39" borderId="11" xfId="21" applyFont="1" applyFill="1" applyBorder="1" applyAlignment="1">
      <alignment horizontal="center" vertical="center" wrapText="1"/>
    </xf>
    <xf numFmtId="0" fontId="7" fillId="39" borderId="11" xfId="21" applyFont="1" applyFill="1" applyBorder="1" applyAlignment="1">
      <alignment horizontal="center" vertical="distributed" wrapText="1"/>
    </xf>
    <xf numFmtId="0" fontId="89" fillId="39" borderId="11" xfId="67" applyNumberFormat="1" applyFont="1" applyFill="1" applyBorder="1" applyAlignment="1">
      <alignment horizontal="center" vertical="center" wrapText="1"/>
    </xf>
    <xf numFmtId="2" fontId="99" fillId="39" borderId="11" xfId="67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30" fillId="38" borderId="11" xfId="44" applyNumberFormat="1" applyFont="1" applyFill="1" applyBorder="1" applyAlignment="1">
      <alignment horizontal="center" vertical="center" wrapText="1"/>
    </xf>
    <xf numFmtId="1" fontId="34" fillId="0" borderId="2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top" wrapText="1"/>
    </xf>
    <xf numFmtId="1" fontId="4" fillId="36" borderId="11" xfId="0" applyNumberFormat="1" applyFont="1" applyFill="1" applyBorder="1" applyAlignment="1">
      <alignment horizontal="center" vertical="center" wrapText="1"/>
    </xf>
    <xf numFmtId="2" fontId="4" fillId="39" borderId="11" xfId="67" applyNumberFormat="1" applyFont="1" applyFill="1" applyBorder="1" applyAlignment="1">
      <alignment horizontal="center" vertical="center" wrapText="1"/>
    </xf>
    <xf numFmtId="2" fontId="4" fillId="41" borderId="11" xfId="67" applyNumberFormat="1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 wrapText="1"/>
    </xf>
    <xf numFmtId="2" fontId="4" fillId="41" borderId="18" xfId="67" applyNumberFormat="1" applyFont="1" applyFill="1" applyBorder="1" applyAlignment="1">
      <alignment horizontal="center" vertical="center" wrapText="1"/>
    </xf>
    <xf numFmtId="2" fontId="4" fillId="41" borderId="24" xfId="67" applyNumberFormat="1" applyFont="1" applyFill="1" applyBorder="1" applyAlignment="1">
      <alignment horizontal="center" vertical="center" wrapText="1"/>
    </xf>
    <xf numFmtId="49" fontId="11" fillId="36" borderId="15" xfId="58" applyNumberFormat="1" applyFont="1" applyFill="1" applyBorder="1" applyAlignment="1">
      <alignment horizontal="center" vertical="center"/>
      <protection/>
    </xf>
    <xf numFmtId="0" fontId="29" fillId="36" borderId="11" xfId="0" applyFont="1" applyFill="1" applyBorder="1" applyAlignment="1">
      <alignment horizontal="center" vertical="center" wrapText="1"/>
    </xf>
    <xf numFmtId="49" fontId="11" fillId="36" borderId="16" xfId="58" applyNumberFormat="1" applyFont="1" applyFill="1" applyBorder="1" applyAlignment="1">
      <alignment horizontal="center" vertical="center"/>
      <protection/>
    </xf>
    <xf numFmtId="0" fontId="11" fillId="36" borderId="21" xfId="67" applyNumberFormat="1" applyFont="1" applyFill="1" applyBorder="1" applyAlignment="1">
      <alignment horizontal="center" vertical="center" wrapText="1"/>
    </xf>
    <xf numFmtId="49" fontId="11" fillId="36" borderId="11" xfId="58" applyNumberFormat="1" applyFont="1" applyFill="1" applyBorder="1" applyAlignment="1">
      <alignment horizontal="center" vertical="center"/>
      <protection/>
    </xf>
    <xf numFmtId="0" fontId="7" fillId="36" borderId="12" xfId="0" applyFont="1" applyFill="1" applyBorder="1" applyAlignment="1">
      <alignment horizontal="center" vertical="center" wrapText="1"/>
    </xf>
    <xf numFmtId="49" fontId="11" fillId="36" borderId="17" xfId="58" applyNumberFormat="1" applyFont="1" applyFill="1" applyBorder="1" applyAlignment="1">
      <alignment horizontal="center" vertical="center"/>
      <protection/>
    </xf>
    <xf numFmtId="0" fontId="11" fillId="36" borderId="12" xfId="67" applyNumberFormat="1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11" fillId="36" borderId="17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15" xfId="67" applyNumberFormat="1" applyFont="1" applyFill="1" applyBorder="1" applyAlignment="1">
      <alignment horizontal="center" vertical="center" wrapText="1"/>
    </xf>
    <xf numFmtId="2" fontId="4" fillId="39" borderId="18" xfId="67" applyNumberFormat="1" applyFont="1" applyFill="1" applyBorder="1" applyAlignment="1">
      <alignment horizontal="center" vertical="center" wrapText="1"/>
    </xf>
    <xf numFmtId="2" fontId="4" fillId="39" borderId="22" xfId="67" applyNumberFormat="1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84" fontId="4" fillId="39" borderId="19" xfId="67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/>
    </xf>
    <xf numFmtId="0" fontId="7" fillId="39" borderId="12" xfId="21" applyFont="1" applyFill="1" applyBorder="1" applyAlignment="1">
      <alignment horizontal="center" vertical="center" wrapText="1"/>
    </xf>
    <xf numFmtId="0" fontId="11" fillId="39" borderId="17" xfId="67" applyNumberFormat="1" applyFont="1" applyFill="1" applyBorder="1" applyAlignment="1">
      <alignment horizontal="center" vertical="center" wrapText="1"/>
    </xf>
    <xf numFmtId="2" fontId="4" fillId="39" borderId="25" xfId="67" applyNumberFormat="1" applyFont="1" applyFill="1" applyBorder="1" applyAlignment="1">
      <alignment horizontal="center" vertical="center" wrapText="1"/>
    </xf>
    <xf numFmtId="49" fontId="11" fillId="39" borderId="11" xfId="58" applyNumberFormat="1" applyFont="1" applyFill="1" applyBorder="1" applyAlignment="1">
      <alignment horizontal="center" vertical="center"/>
      <protection/>
    </xf>
    <xf numFmtId="0" fontId="4" fillId="39" borderId="11" xfId="67" applyNumberFormat="1" applyFont="1" applyFill="1" applyBorder="1" applyAlignment="1">
      <alignment horizontal="center" vertical="center" wrapText="1"/>
    </xf>
    <xf numFmtId="2" fontId="4" fillId="39" borderId="11" xfId="0" applyNumberFormat="1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vertical="center" shrinkToFit="1"/>
    </xf>
    <xf numFmtId="0" fontId="12" fillId="7" borderId="12" xfId="0" applyFont="1" applyFill="1" applyBorder="1" applyAlignment="1">
      <alignment horizontal="center" vertical="center" wrapText="1"/>
    </xf>
    <xf numFmtId="172" fontId="22" fillId="7" borderId="12" xfId="0" applyNumberFormat="1" applyFont="1" applyFill="1" applyBorder="1" applyAlignment="1">
      <alignment horizontal="center" vertical="center" shrinkToFit="1"/>
    </xf>
    <xf numFmtId="172" fontId="22" fillId="7" borderId="11" xfId="0" applyNumberFormat="1" applyFont="1" applyFill="1" applyBorder="1" applyAlignment="1">
      <alignment horizontal="center" vertical="center" shrinkToFit="1"/>
    </xf>
    <xf numFmtId="0" fontId="12" fillId="7" borderId="21" xfId="0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/>
    </xf>
    <xf numFmtId="0" fontId="12" fillId="7" borderId="11" xfId="54" applyNumberFormat="1" applyFont="1" applyFill="1" applyBorder="1" applyAlignment="1">
      <alignment horizontal="center" vertical="center" wrapText="1"/>
      <protection/>
    </xf>
    <xf numFmtId="4" fontId="95" fillId="7" borderId="12" xfId="0" applyNumberFormat="1" applyFont="1" applyFill="1" applyBorder="1" applyAlignment="1">
      <alignment horizontal="center" vertical="center" shrinkToFit="1"/>
    </xf>
    <xf numFmtId="4" fontId="22" fillId="7" borderId="12" xfId="0" applyNumberFormat="1" applyFont="1" applyFill="1" applyBorder="1" applyAlignment="1">
      <alignment horizontal="center" vertical="center" shrinkToFit="1"/>
    </xf>
    <xf numFmtId="4" fontId="102" fillId="7" borderId="12" xfId="0" applyNumberFormat="1" applyFont="1" applyFill="1" applyBorder="1" applyAlignment="1">
      <alignment horizontal="center" vertical="center" shrinkToFit="1"/>
    </xf>
    <xf numFmtId="2" fontId="99" fillId="36" borderId="11" xfId="0" applyNumberFormat="1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2" fontId="9" fillId="41" borderId="11" xfId="67" applyNumberFormat="1" applyFont="1" applyFill="1" applyBorder="1" applyAlignment="1">
      <alignment horizontal="center" vertical="center" wrapText="1"/>
    </xf>
    <xf numFmtId="0" fontId="90" fillId="41" borderId="11" xfId="0" applyFont="1" applyFill="1" applyBorder="1" applyAlignment="1">
      <alignment vertical="top" wrapText="1"/>
    </xf>
    <xf numFmtId="2" fontId="4" fillId="39" borderId="19" xfId="67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2" fontId="95" fillId="0" borderId="0" xfId="0" applyNumberFormat="1" applyFont="1" applyFill="1" applyAlignment="1">
      <alignment vertical="top" wrapText="1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25" fillId="0" borderId="26" xfId="66" applyNumberFormat="1" applyFont="1" applyFill="1" applyBorder="1" applyAlignment="1">
      <alignment horizontal="center" vertical="top" wrapText="1"/>
    </xf>
    <xf numFmtId="0" fontId="19" fillId="0" borderId="26" xfId="44" applyNumberFormat="1" applyFont="1" applyFill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center"/>
    </xf>
    <xf numFmtId="2" fontId="37" fillId="0" borderId="11" xfId="0" applyNumberFormat="1" applyFont="1" applyFill="1" applyBorder="1" applyAlignment="1">
      <alignment horizontal="left" vertical="center" wrapText="1"/>
    </xf>
    <xf numFmtId="2" fontId="37" fillId="0" borderId="11" xfId="67" applyNumberFormat="1" applyFont="1" applyFill="1" applyBorder="1" applyAlignment="1">
      <alignment horizontal="left" vertical="center" wrapText="1"/>
    </xf>
    <xf numFmtId="2" fontId="37" fillId="36" borderId="11" xfId="0" applyNumberFormat="1" applyFont="1" applyFill="1" applyBorder="1" applyAlignment="1">
      <alignment horizontal="left" vertical="center" wrapText="1"/>
    </xf>
    <xf numFmtId="184" fontId="9" fillId="36" borderId="11" xfId="67" applyNumberFormat="1" applyFont="1" applyFill="1" applyBorder="1" applyAlignment="1">
      <alignment horizontal="center" vertical="center" wrapText="1"/>
    </xf>
    <xf numFmtId="0" fontId="18" fillId="36" borderId="12" xfId="21" applyFont="1" applyFill="1" applyBorder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28" fillId="0" borderId="0" xfId="0" applyNumberFormat="1" applyFont="1" applyFill="1" applyAlignment="1">
      <alignment vertical="top" wrapText="1"/>
    </xf>
    <xf numFmtId="0" fontId="6" fillId="0" borderId="0" xfId="57" applyFont="1" applyBorder="1" applyAlignment="1">
      <alignment horizontal="left" wrapText="1"/>
      <protection/>
    </xf>
    <xf numFmtId="0" fontId="6" fillId="0" borderId="0" xfId="57" applyFont="1" applyBorder="1" applyAlignment="1">
      <alignment horizontal="left"/>
      <protection/>
    </xf>
    <xf numFmtId="0" fontId="5" fillId="0" borderId="2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 horizontal="left" wrapText="1"/>
      <protection/>
    </xf>
    <xf numFmtId="0" fontId="5" fillId="0" borderId="0" xfId="57" applyFont="1" applyFill="1" applyAlignment="1">
      <alignment horizontal="left"/>
      <protection/>
    </xf>
    <xf numFmtId="0" fontId="6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0" fontId="5" fillId="0" borderId="14" xfId="57" applyFont="1" applyFill="1" applyBorder="1" applyAlignment="1">
      <alignment horizontal="left" wrapText="1"/>
      <protection/>
    </xf>
    <xf numFmtId="0" fontId="5" fillId="0" borderId="27" xfId="57" applyFont="1" applyFill="1" applyBorder="1" applyAlignment="1">
      <alignment horizontal="left" wrapText="1"/>
      <protection/>
    </xf>
    <xf numFmtId="0" fontId="5" fillId="0" borderId="15" xfId="57" applyFont="1" applyFill="1" applyBorder="1" applyAlignment="1">
      <alignment horizontal="left" wrapText="1"/>
      <protection/>
    </xf>
    <xf numFmtId="0" fontId="12" fillId="0" borderId="14" xfId="57" applyFont="1" applyFill="1" applyBorder="1" applyAlignment="1">
      <alignment horizontal="left" vertical="center"/>
      <protection/>
    </xf>
    <xf numFmtId="0" fontId="12" fillId="0" borderId="27" xfId="57" applyFont="1" applyFill="1" applyBorder="1" applyAlignment="1">
      <alignment horizontal="left" vertical="center"/>
      <protection/>
    </xf>
    <xf numFmtId="0" fontId="12" fillId="0" borderId="15" xfId="57" applyFont="1" applyFill="1" applyBorder="1" applyAlignment="1">
      <alignment horizontal="left" vertical="center"/>
      <protection/>
    </xf>
    <xf numFmtId="49" fontId="5" fillId="0" borderId="14" xfId="57" applyNumberFormat="1" applyFont="1" applyBorder="1" applyAlignment="1">
      <alignment vertical="center" wrapText="1"/>
      <protection/>
    </xf>
    <xf numFmtId="49" fontId="5" fillId="0" borderId="15" xfId="57" applyNumberFormat="1" applyFont="1" applyBorder="1" applyAlignment="1">
      <alignment vertical="center"/>
      <protection/>
    </xf>
    <xf numFmtId="0" fontId="6" fillId="0" borderId="0" xfId="57" applyFont="1" applyFill="1" applyAlignment="1">
      <alignment horizontal="left" wrapText="1"/>
      <protection/>
    </xf>
    <xf numFmtId="0" fontId="5" fillId="0" borderId="11" xfId="57" applyFont="1" applyFill="1" applyBorder="1" applyAlignment="1">
      <alignment horizontal="center" wrapText="1"/>
      <protection/>
    </xf>
    <xf numFmtId="0" fontId="5" fillId="0" borderId="11" xfId="57" applyFont="1" applyFill="1" applyBorder="1" applyAlignment="1">
      <alignment horizontal="center"/>
      <protection/>
    </xf>
    <xf numFmtId="49" fontId="5" fillId="0" borderId="12" xfId="57" applyNumberFormat="1" applyFont="1" applyFill="1" applyBorder="1" applyAlignment="1">
      <alignment horizontal="center" vertical="center" wrapText="1"/>
      <protection/>
    </xf>
    <xf numFmtId="49" fontId="5" fillId="0" borderId="12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center" wrapText="1"/>
      <protection/>
    </xf>
    <xf numFmtId="0" fontId="5" fillId="0" borderId="12" xfId="57" applyFont="1" applyFill="1" applyBorder="1" applyAlignment="1">
      <alignment horizontal="center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29" xfId="57" applyFont="1" applyFill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30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3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right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right" vertical="center"/>
    </xf>
    <xf numFmtId="49" fontId="11" fillId="32" borderId="21" xfId="0" applyNumberFormat="1" applyFont="1" applyFill="1" applyBorder="1" applyAlignment="1">
      <alignment horizontal="center" vertical="center" wrapText="1" shrinkToFit="1"/>
    </xf>
    <xf numFmtId="49" fontId="11" fillId="32" borderId="32" xfId="0" applyNumberFormat="1" applyFont="1" applyFill="1" applyBorder="1" applyAlignment="1">
      <alignment horizontal="center" vertical="center" wrapText="1" shrinkToFit="1"/>
    </xf>
    <xf numFmtId="49" fontId="11" fillId="32" borderId="12" xfId="0" applyNumberFormat="1" applyFont="1" applyFill="1" applyBorder="1" applyAlignment="1">
      <alignment horizontal="center" vertical="center" wrapText="1" shrinkToFi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9" fillId="0" borderId="0" xfId="0" applyFont="1" applyFill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distributed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2" fillId="0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49" fontId="9" fillId="32" borderId="21" xfId="0" applyNumberFormat="1" applyFont="1" applyFill="1" applyBorder="1" applyAlignment="1">
      <alignment horizontal="center" vertical="center" wrapText="1" shrinkToFit="1"/>
    </xf>
    <xf numFmtId="49" fontId="9" fillId="32" borderId="32" xfId="0" applyNumberFormat="1" applyFont="1" applyFill="1" applyBorder="1" applyAlignment="1">
      <alignment horizontal="center" vertical="center" wrapText="1" shrinkToFit="1"/>
    </xf>
    <xf numFmtId="49" fontId="9" fillId="32" borderId="12" xfId="0" applyNumberFormat="1" applyFont="1" applyFill="1" applyBorder="1" applyAlignment="1">
      <alignment horizontal="center" vertical="center" wrapText="1" shrinkToFit="1"/>
    </xf>
    <xf numFmtId="4" fontId="11" fillId="32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Обычный_Приложение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1" customWidth="1"/>
    <col min="2" max="2" width="8.88671875" style="1" customWidth="1"/>
    <col min="3" max="3" width="6.4453125" style="1" customWidth="1"/>
    <col min="4" max="4" width="10.77734375" style="1" customWidth="1"/>
    <col min="5" max="5" width="8.77734375" style="1" customWidth="1"/>
    <col min="6" max="6" width="8.5546875" style="1" customWidth="1"/>
    <col min="7" max="7" width="8.88671875" style="1" customWidth="1"/>
    <col min="8" max="8" width="11.99609375" style="1" customWidth="1"/>
    <col min="9" max="9" width="11.21484375" style="1" customWidth="1"/>
    <col min="10" max="10" width="12.10546875" style="1" customWidth="1"/>
  </cols>
  <sheetData>
    <row r="1" spans="1:10" ht="19.5" customHeight="1">
      <c r="A1" s="2"/>
      <c r="B1" s="2"/>
      <c r="C1" s="2"/>
      <c r="D1" s="2"/>
      <c r="E1" s="2"/>
      <c r="F1" s="2"/>
      <c r="G1" s="2"/>
      <c r="H1" s="459" t="s">
        <v>23</v>
      </c>
      <c r="I1" s="459"/>
      <c r="J1" s="459"/>
    </row>
    <row r="2" spans="1:10" ht="34.5" customHeight="1">
      <c r="A2" s="2"/>
      <c r="B2" s="2"/>
      <c r="C2" s="2"/>
      <c r="D2" s="2"/>
      <c r="E2" s="2"/>
      <c r="F2" s="2"/>
      <c r="G2" s="460" t="s">
        <v>51</v>
      </c>
      <c r="H2" s="461"/>
      <c r="I2" s="461"/>
      <c r="J2" s="461"/>
    </row>
    <row r="3" spans="1:10" ht="19.5" customHeight="1">
      <c r="A3" s="2"/>
      <c r="B3" s="2"/>
      <c r="C3" s="2"/>
      <c r="D3" s="2"/>
      <c r="E3" s="2"/>
      <c r="F3" s="2"/>
      <c r="G3" s="459" t="s">
        <v>35</v>
      </c>
      <c r="H3" s="459"/>
      <c r="I3" s="459"/>
      <c r="J3" s="459"/>
    </row>
    <row r="4" spans="1:10" ht="19.5" customHeight="1">
      <c r="A4" s="2"/>
      <c r="B4" s="2"/>
      <c r="C4" s="2"/>
      <c r="D4" s="2"/>
      <c r="E4" s="2"/>
      <c r="F4" s="2"/>
      <c r="G4" s="459" t="s">
        <v>53</v>
      </c>
      <c r="H4" s="459"/>
      <c r="I4" s="459"/>
      <c r="J4" s="459"/>
    </row>
    <row r="5" spans="1:10" ht="15">
      <c r="A5" s="2"/>
      <c r="B5" s="2"/>
      <c r="C5" s="2"/>
      <c r="D5" s="2"/>
      <c r="E5" s="2"/>
      <c r="F5" s="2"/>
      <c r="G5" s="459" t="s">
        <v>34</v>
      </c>
      <c r="H5" s="459"/>
      <c r="I5" s="459" t="s">
        <v>50</v>
      </c>
      <c r="J5" s="459"/>
    </row>
    <row r="6" spans="1:10" ht="15" hidden="1">
      <c r="A6" s="2"/>
      <c r="B6" s="2"/>
      <c r="C6" s="2"/>
      <c r="D6" s="2"/>
      <c r="E6" s="2"/>
      <c r="F6" s="2"/>
      <c r="G6" s="2"/>
      <c r="H6" s="2"/>
      <c r="I6" s="3"/>
      <c r="J6" s="4"/>
    </row>
    <row r="7" spans="1:10" ht="59.25" customHeight="1">
      <c r="A7" s="462" t="s">
        <v>52</v>
      </c>
      <c r="B7" s="463"/>
      <c r="C7" s="463"/>
      <c r="D7" s="463"/>
      <c r="E7" s="463"/>
      <c r="F7" s="463"/>
      <c r="G7" s="463"/>
      <c r="H7" s="463"/>
      <c r="I7" s="463"/>
      <c r="J7" s="463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.75" customHeight="1">
      <c r="A9" s="5" t="s">
        <v>29</v>
      </c>
      <c r="B9" s="455" t="s">
        <v>55</v>
      </c>
      <c r="C9" s="456"/>
      <c r="D9" s="456"/>
      <c r="E9" s="456"/>
      <c r="F9" s="456"/>
      <c r="G9" s="456"/>
      <c r="H9" s="456"/>
      <c r="I9" s="456"/>
      <c r="J9" s="456"/>
    </row>
    <row r="10" spans="1:10" ht="30.75" customHeight="1">
      <c r="A10" s="486" t="s">
        <v>33</v>
      </c>
      <c r="B10" s="488" t="s">
        <v>24</v>
      </c>
      <c r="C10" s="488"/>
      <c r="D10" s="488" t="s">
        <v>25</v>
      </c>
      <c r="E10" s="485" t="s">
        <v>47</v>
      </c>
      <c r="F10" s="485"/>
      <c r="G10" s="485"/>
      <c r="H10" s="485"/>
      <c r="I10" s="457" t="s">
        <v>26</v>
      </c>
      <c r="J10" s="457" t="s">
        <v>27</v>
      </c>
    </row>
    <row r="11" spans="1:10" ht="69" customHeight="1" thickBot="1">
      <c r="A11" s="487"/>
      <c r="B11" s="488"/>
      <c r="C11" s="488"/>
      <c r="D11" s="488"/>
      <c r="E11" s="6" t="s">
        <v>44</v>
      </c>
      <c r="F11" s="6" t="s">
        <v>45</v>
      </c>
      <c r="G11" s="6" t="s">
        <v>46</v>
      </c>
      <c r="H11" s="6" t="s">
        <v>56</v>
      </c>
      <c r="I11" s="458"/>
      <c r="J11" s="458"/>
    </row>
    <row r="12" spans="1:10" ht="167.25" customHeight="1">
      <c r="A12" s="7" t="s">
        <v>28</v>
      </c>
      <c r="B12" s="475" t="s">
        <v>31</v>
      </c>
      <c r="C12" s="476"/>
      <c r="D12" s="8" t="s">
        <v>36</v>
      </c>
      <c r="E12" s="8"/>
      <c r="F12" s="9"/>
      <c r="G12" s="9"/>
      <c r="H12" s="9"/>
      <c r="I12" s="10" t="s">
        <v>37</v>
      </c>
      <c r="J12" s="11" t="s">
        <v>38</v>
      </c>
    </row>
    <row r="13" spans="1:10" ht="30.75" customHeight="1">
      <c r="A13" s="7"/>
      <c r="B13" s="470" t="s">
        <v>39</v>
      </c>
      <c r="C13" s="471"/>
      <c r="D13" s="7"/>
      <c r="E13" s="17" t="s">
        <v>54</v>
      </c>
      <c r="F13" s="18" t="s">
        <v>30</v>
      </c>
      <c r="G13" s="18" t="s">
        <v>30</v>
      </c>
      <c r="H13" s="9" t="s">
        <v>57</v>
      </c>
      <c r="I13" s="12"/>
      <c r="J13" s="13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14"/>
    </row>
    <row r="15" spans="1:10" ht="45.75" customHeight="1">
      <c r="A15" s="15" t="s">
        <v>40</v>
      </c>
      <c r="B15" s="472" t="s">
        <v>59</v>
      </c>
      <c r="C15" s="459"/>
      <c r="D15" s="459"/>
      <c r="E15" s="459"/>
      <c r="F15" s="459"/>
      <c r="G15" s="459"/>
      <c r="H15" s="459"/>
      <c r="I15" s="459"/>
      <c r="J15" s="459"/>
    </row>
    <row r="16" spans="1:10" ht="50.25" customHeight="1">
      <c r="A16" s="479" t="s">
        <v>41</v>
      </c>
      <c r="B16" s="480"/>
      <c r="C16" s="480"/>
      <c r="D16" s="480"/>
      <c r="E16" s="480"/>
      <c r="F16" s="480"/>
      <c r="G16" s="481"/>
      <c r="H16" s="477" t="s">
        <v>48</v>
      </c>
      <c r="I16" s="473" t="s">
        <v>49</v>
      </c>
      <c r="J16" s="473" t="s">
        <v>58</v>
      </c>
    </row>
    <row r="17" spans="1:10" ht="120.75" customHeight="1">
      <c r="A17" s="482"/>
      <c r="B17" s="483"/>
      <c r="C17" s="483"/>
      <c r="D17" s="483"/>
      <c r="E17" s="483"/>
      <c r="F17" s="483"/>
      <c r="G17" s="484"/>
      <c r="H17" s="478"/>
      <c r="I17" s="474"/>
      <c r="J17" s="474"/>
    </row>
    <row r="18" spans="1:10" ht="30" customHeight="1" hidden="1">
      <c r="A18" s="464" t="s">
        <v>42</v>
      </c>
      <c r="B18" s="465"/>
      <c r="C18" s="465"/>
      <c r="D18" s="465"/>
      <c r="E18" s="465"/>
      <c r="F18" s="465"/>
      <c r="G18" s="466"/>
      <c r="H18" s="16"/>
      <c r="I18" s="16"/>
      <c r="J18" s="16"/>
    </row>
    <row r="19" spans="1:10" ht="33.75" customHeight="1">
      <c r="A19" s="467" t="s">
        <v>43</v>
      </c>
      <c r="B19" s="468"/>
      <c r="C19" s="468"/>
      <c r="D19" s="468"/>
      <c r="E19" s="468"/>
      <c r="F19" s="468"/>
      <c r="G19" s="469"/>
      <c r="H19" s="19">
        <v>5800</v>
      </c>
      <c r="I19" s="19">
        <v>5800</v>
      </c>
      <c r="J19" s="19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B106">
      <selection activeCell="C122" sqref="C122"/>
    </sheetView>
  </sheetViews>
  <sheetFormatPr defaultColWidth="8.77734375" defaultRowHeight="12.75"/>
  <cols>
    <col min="1" max="1" width="0" style="23" hidden="1" customWidth="1"/>
    <col min="2" max="2" width="18.88671875" style="34" customWidth="1"/>
    <col min="3" max="3" width="24.88671875" style="34" customWidth="1"/>
    <col min="4" max="4" width="11.21484375" style="35" customWidth="1"/>
    <col min="5" max="5" width="10.88671875" style="35" customWidth="1"/>
    <col min="6" max="6" width="13.5546875" style="35" customWidth="1"/>
    <col min="7" max="16384" width="8.77734375" style="23" customWidth="1"/>
  </cols>
  <sheetData>
    <row r="1" spans="1:7" ht="132.75" customHeight="1">
      <c r="A1" s="24"/>
      <c r="B1" s="489" t="s">
        <v>528</v>
      </c>
      <c r="C1" s="489"/>
      <c r="D1" s="489"/>
      <c r="E1" s="489"/>
      <c r="F1" s="489"/>
      <c r="G1" s="45"/>
    </row>
    <row r="2" spans="1:6" ht="56.25" customHeight="1">
      <c r="A2" s="25"/>
      <c r="B2" s="490" t="s">
        <v>495</v>
      </c>
      <c r="C2" s="490"/>
      <c r="D2" s="490"/>
      <c r="E2" s="490"/>
      <c r="F2" s="490"/>
    </row>
    <row r="3" spans="1:6" ht="15.75">
      <c r="A3" s="26" t="s">
        <v>21</v>
      </c>
      <c r="B3" s="27"/>
      <c r="C3" s="27"/>
      <c r="D3" s="491" t="s">
        <v>0</v>
      </c>
      <c r="E3" s="491"/>
      <c r="F3" s="491"/>
    </row>
    <row r="4" spans="1:6" ht="31.5" customHeight="1">
      <c r="A4" s="28"/>
      <c r="B4" s="492" t="s">
        <v>22</v>
      </c>
      <c r="C4" s="492" t="s">
        <v>32</v>
      </c>
      <c r="D4" s="495" t="s">
        <v>3</v>
      </c>
      <c r="E4" s="495"/>
      <c r="F4" s="495"/>
    </row>
    <row r="5" spans="1:6" ht="12.75" customHeight="1">
      <c r="A5" s="28"/>
      <c r="B5" s="493"/>
      <c r="C5" s="493"/>
      <c r="D5" s="495" t="s">
        <v>509</v>
      </c>
      <c r="E5" s="495" t="s">
        <v>499</v>
      </c>
      <c r="F5" s="495" t="s">
        <v>500</v>
      </c>
    </row>
    <row r="6" spans="1:6" ht="26.25" customHeight="1">
      <c r="A6" s="28"/>
      <c r="B6" s="494"/>
      <c r="C6" s="494"/>
      <c r="D6" s="495"/>
      <c r="E6" s="495"/>
      <c r="F6" s="495"/>
    </row>
    <row r="7" spans="1:6" ht="47.25" customHeight="1">
      <c r="A7" s="29"/>
      <c r="B7" s="30" t="s">
        <v>66</v>
      </c>
      <c r="C7" s="47" t="s">
        <v>4</v>
      </c>
      <c r="D7" s="220">
        <f>D8+D29</f>
        <v>60729429.57</v>
      </c>
      <c r="E7" s="220">
        <f>E8+E29</f>
        <v>0</v>
      </c>
      <c r="F7" s="220">
        <f>D7+E7</f>
        <v>60729429.57</v>
      </c>
    </row>
    <row r="8" spans="1:6" ht="36" customHeight="1">
      <c r="A8" s="29"/>
      <c r="B8" s="238"/>
      <c r="C8" s="239" t="s">
        <v>110</v>
      </c>
      <c r="D8" s="240">
        <f>D9+D15+D21</f>
        <v>56796731.54</v>
      </c>
      <c r="E8" s="240">
        <f>E9+E15+E21</f>
        <v>148000</v>
      </c>
      <c r="F8" s="240">
        <f aca="true" t="shared" si="0" ref="F8:F75">D8+E8</f>
        <v>56944731.54</v>
      </c>
    </row>
    <row r="9" spans="1:6" ht="49.5" customHeight="1">
      <c r="A9" s="28"/>
      <c r="B9" s="241" t="s">
        <v>67</v>
      </c>
      <c r="C9" s="242" t="s">
        <v>301</v>
      </c>
      <c r="D9" s="243">
        <f>D10</f>
        <v>49646731.54</v>
      </c>
      <c r="E9" s="243">
        <f>E10</f>
        <v>17500</v>
      </c>
      <c r="F9" s="243">
        <f t="shared" si="0"/>
        <v>49664231.54</v>
      </c>
    </row>
    <row r="10" spans="1:6" ht="32.25" customHeight="1">
      <c r="A10" s="28"/>
      <c r="B10" s="30" t="s">
        <v>68</v>
      </c>
      <c r="C10" s="47" t="s">
        <v>69</v>
      </c>
      <c r="D10" s="220">
        <f>D11+D12+D13+D14</f>
        <v>49646731.54</v>
      </c>
      <c r="E10" s="220">
        <f>E11+E12+E13+E14</f>
        <v>17500</v>
      </c>
      <c r="F10" s="220">
        <f t="shared" si="0"/>
        <v>49664231.54</v>
      </c>
    </row>
    <row r="11" spans="1:6" ht="173.25" customHeight="1">
      <c r="A11" s="28"/>
      <c r="B11" s="31" t="s">
        <v>62</v>
      </c>
      <c r="C11" s="44" t="s">
        <v>104</v>
      </c>
      <c r="D11" s="221">
        <v>40104352.26</v>
      </c>
      <c r="E11" s="221"/>
      <c r="F11" s="221">
        <f t="shared" si="0"/>
        <v>40104352.26</v>
      </c>
    </row>
    <row r="12" spans="1:6" ht="250.5" customHeight="1">
      <c r="A12" s="28"/>
      <c r="B12" s="31" t="s">
        <v>105</v>
      </c>
      <c r="C12" s="44" t="s">
        <v>148</v>
      </c>
      <c r="D12" s="221">
        <v>195000</v>
      </c>
      <c r="E12" s="221"/>
      <c r="F12" s="221">
        <f t="shared" si="0"/>
        <v>195000</v>
      </c>
    </row>
    <row r="13" spans="1:6" ht="118.5" customHeight="1">
      <c r="A13" s="28"/>
      <c r="B13" s="31" t="s">
        <v>108</v>
      </c>
      <c r="C13" s="50" t="s">
        <v>149</v>
      </c>
      <c r="D13" s="221">
        <v>363200</v>
      </c>
      <c r="E13" s="221">
        <v>17500</v>
      </c>
      <c r="F13" s="221">
        <f t="shared" si="0"/>
        <v>380700</v>
      </c>
    </row>
    <row r="14" spans="1:6" ht="198" customHeight="1">
      <c r="A14" s="28"/>
      <c r="B14" s="31" t="s">
        <v>487</v>
      </c>
      <c r="C14" s="50" t="s">
        <v>488</v>
      </c>
      <c r="D14" s="221">
        <v>8984179.28</v>
      </c>
      <c r="E14" s="221"/>
      <c r="F14" s="221">
        <f t="shared" si="0"/>
        <v>8984179.28</v>
      </c>
    </row>
    <row r="15" spans="1:6" ht="63.75" customHeight="1">
      <c r="A15" s="28"/>
      <c r="B15" s="245" t="s">
        <v>118</v>
      </c>
      <c r="C15" s="244" t="s">
        <v>306</v>
      </c>
      <c r="D15" s="243">
        <f>D16</f>
        <v>2190000</v>
      </c>
      <c r="E15" s="243">
        <f>E16</f>
        <v>50000</v>
      </c>
      <c r="F15" s="243">
        <f t="shared" si="0"/>
        <v>2240000</v>
      </c>
    </row>
    <row r="16" spans="1:6" ht="81" customHeight="1">
      <c r="A16" s="28"/>
      <c r="B16" s="65" t="s">
        <v>119</v>
      </c>
      <c r="C16" s="247" t="s">
        <v>307</v>
      </c>
      <c r="D16" s="220">
        <f>D17+D18+D19+D20</f>
        <v>2190000</v>
      </c>
      <c r="E16" s="220">
        <f>E17+E18+E19+E20</f>
        <v>50000</v>
      </c>
      <c r="F16" s="220">
        <f t="shared" si="0"/>
        <v>2240000</v>
      </c>
    </row>
    <row r="17" spans="1:6" ht="179.25" customHeight="1">
      <c r="A17" s="28"/>
      <c r="B17" s="64" t="s">
        <v>135</v>
      </c>
      <c r="C17" s="50" t="s">
        <v>150</v>
      </c>
      <c r="D17" s="221">
        <v>1016600</v>
      </c>
      <c r="E17" s="221">
        <v>50000</v>
      </c>
      <c r="F17" s="221">
        <f t="shared" si="0"/>
        <v>1066600</v>
      </c>
    </row>
    <row r="18" spans="1:6" ht="210" customHeight="1">
      <c r="A18" s="28"/>
      <c r="B18" s="64" t="s">
        <v>136</v>
      </c>
      <c r="C18" s="50" t="s">
        <v>151</v>
      </c>
      <c r="D18" s="221">
        <v>7100</v>
      </c>
      <c r="E18" s="221"/>
      <c r="F18" s="221">
        <f t="shared" si="0"/>
        <v>7100</v>
      </c>
    </row>
    <row r="19" spans="1:6" ht="172.5" customHeight="1">
      <c r="A19" s="28"/>
      <c r="B19" s="64" t="s">
        <v>137</v>
      </c>
      <c r="C19" s="50" t="s">
        <v>152</v>
      </c>
      <c r="D19" s="221">
        <v>1343000</v>
      </c>
      <c r="E19" s="221"/>
      <c r="F19" s="221">
        <f t="shared" si="0"/>
        <v>1343000</v>
      </c>
    </row>
    <row r="20" spans="1:6" ht="171" customHeight="1">
      <c r="A20" s="28"/>
      <c r="B20" s="64" t="s">
        <v>138</v>
      </c>
      <c r="C20" s="50" t="s">
        <v>153</v>
      </c>
      <c r="D20" s="221">
        <v>-176700</v>
      </c>
      <c r="E20" s="221"/>
      <c r="F20" s="221">
        <f t="shared" si="0"/>
        <v>-176700</v>
      </c>
    </row>
    <row r="21" spans="1:6" ht="39" customHeight="1">
      <c r="A21" s="28"/>
      <c r="B21" s="245" t="s">
        <v>70</v>
      </c>
      <c r="C21" s="242" t="s">
        <v>115</v>
      </c>
      <c r="D21" s="243">
        <f>D22+D24</f>
        <v>4960000</v>
      </c>
      <c r="E21" s="243">
        <f>E22+E24</f>
        <v>80500</v>
      </c>
      <c r="F21" s="243">
        <f t="shared" si="0"/>
        <v>5040500</v>
      </c>
    </row>
    <row r="22" spans="1:6" ht="35.25" customHeight="1">
      <c r="A22" s="28"/>
      <c r="B22" s="65" t="s">
        <v>71</v>
      </c>
      <c r="C22" s="47" t="s">
        <v>1</v>
      </c>
      <c r="D22" s="220">
        <f>D23</f>
        <v>1950000</v>
      </c>
      <c r="E22" s="220"/>
      <c r="F22" s="220">
        <f t="shared" si="0"/>
        <v>1950000</v>
      </c>
    </row>
    <row r="23" spans="1:6" ht="113.25" customHeight="1">
      <c r="A23" s="28"/>
      <c r="B23" s="64" t="s">
        <v>139</v>
      </c>
      <c r="C23" s="44" t="s">
        <v>154</v>
      </c>
      <c r="D23" s="221">
        <v>1950000</v>
      </c>
      <c r="E23" s="221"/>
      <c r="F23" s="221">
        <f t="shared" si="0"/>
        <v>1950000</v>
      </c>
    </row>
    <row r="24" spans="1:6" ht="21" customHeight="1">
      <c r="A24" s="28"/>
      <c r="B24" s="246" t="s">
        <v>72</v>
      </c>
      <c r="C24" s="49" t="s">
        <v>73</v>
      </c>
      <c r="D24" s="223">
        <f>D25+D27</f>
        <v>3010000</v>
      </c>
      <c r="E24" s="223">
        <f>E25+E27</f>
        <v>80500</v>
      </c>
      <c r="F24" s="220">
        <f t="shared" si="0"/>
        <v>3090500</v>
      </c>
    </row>
    <row r="25" spans="1:6" ht="36.75" customHeight="1">
      <c r="A25" s="28"/>
      <c r="B25" s="64" t="s">
        <v>144</v>
      </c>
      <c r="C25" s="43" t="s">
        <v>155</v>
      </c>
      <c r="D25" s="222">
        <f>D26</f>
        <v>1895000</v>
      </c>
      <c r="E25" s="222">
        <f>E26</f>
        <v>80500</v>
      </c>
      <c r="F25" s="221">
        <f t="shared" si="0"/>
        <v>1975500</v>
      </c>
    </row>
    <row r="26" spans="1:6" ht="80.25" customHeight="1">
      <c r="A26" s="28"/>
      <c r="B26" s="51" t="s">
        <v>145</v>
      </c>
      <c r="C26" s="43" t="s">
        <v>156</v>
      </c>
      <c r="D26" s="222">
        <v>1895000</v>
      </c>
      <c r="E26" s="222">
        <v>80500</v>
      </c>
      <c r="F26" s="221">
        <f t="shared" si="0"/>
        <v>1975500</v>
      </c>
    </row>
    <row r="27" spans="1:6" ht="33" customHeight="1">
      <c r="A27" s="28"/>
      <c r="B27" s="51" t="s">
        <v>146</v>
      </c>
      <c r="C27" s="42" t="s">
        <v>157</v>
      </c>
      <c r="D27" s="221">
        <f>D28</f>
        <v>1115000</v>
      </c>
      <c r="E27" s="221"/>
      <c r="F27" s="221">
        <f t="shared" si="0"/>
        <v>1115000</v>
      </c>
    </row>
    <row r="28" spans="1:6" ht="88.5" customHeight="1">
      <c r="A28" s="28"/>
      <c r="B28" s="51" t="s">
        <v>147</v>
      </c>
      <c r="C28" s="42" t="s">
        <v>158</v>
      </c>
      <c r="D28" s="221">
        <v>1115000</v>
      </c>
      <c r="E28" s="221"/>
      <c r="F28" s="221">
        <f t="shared" si="0"/>
        <v>1115000</v>
      </c>
    </row>
    <row r="29" spans="1:6" ht="37.5" customHeight="1">
      <c r="A29" s="28"/>
      <c r="B29" s="238"/>
      <c r="C29" s="239" t="s">
        <v>109</v>
      </c>
      <c r="D29" s="240">
        <f>D30+D41+D50+D56+D62</f>
        <v>3932698.03</v>
      </c>
      <c r="E29" s="240">
        <f>E30+E41+E50+E56+E62</f>
        <v>-148000</v>
      </c>
      <c r="F29" s="240">
        <f t="shared" si="0"/>
        <v>3784698.03</v>
      </c>
    </row>
    <row r="30" spans="1:6" ht="136.5" customHeight="1">
      <c r="A30" s="28"/>
      <c r="B30" s="241" t="s">
        <v>74</v>
      </c>
      <c r="C30" s="242" t="s">
        <v>13</v>
      </c>
      <c r="D30" s="243">
        <f>D31+D38</f>
        <v>1995364</v>
      </c>
      <c r="E30" s="243">
        <f>E31+E38</f>
        <v>-156000</v>
      </c>
      <c r="F30" s="243">
        <f>F31+F38</f>
        <v>1839364</v>
      </c>
    </row>
    <row r="31" spans="1:6" ht="211.5" customHeight="1">
      <c r="A31" s="28"/>
      <c r="B31" s="31" t="s">
        <v>75</v>
      </c>
      <c r="C31" s="42" t="s">
        <v>159</v>
      </c>
      <c r="D31" s="252">
        <f>D32+D36+D34</f>
        <v>995364</v>
      </c>
      <c r="E31" s="252">
        <f>E32+E36+E34</f>
        <v>-99000</v>
      </c>
      <c r="F31" s="252">
        <f>F32+F36+F34</f>
        <v>896364</v>
      </c>
    </row>
    <row r="32" spans="1:6" ht="137.25" customHeight="1">
      <c r="A32" s="28"/>
      <c r="B32" s="31" t="s">
        <v>111</v>
      </c>
      <c r="C32" s="42" t="s">
        <v>160</v>
      </c>
      <c r="D32" s="221">
        <f>D33</f>
        <v>699000</v>
      </c>
      <c r="E32" s="221">
        <f>E33</f>
        <v>-99000</v>
      </c>
      <c r="F32" s="221">
        <f t="shared" si="0"/>
        <v>600000</v>
      </c>
    </row>
    <row r="33" spans="1:6" ht="170.25" customHeight="1">
      <c r="A33" s="28"/>
      <c r="B33" s="31" t="s">
        <v>140</v>
      </c>
      <c r="C33" s="42" t="s">
        <v>161</v>
      </c>
      <c r="D33" s="221">
        <v>699000</v>
      </c>
      <c r="E33" s="249">
        <v>-99000</v>
      </c>
      <c r="F33" s="221">
        <f t="shared" si="0"/>
        <v>600000</v>
      </c>
    </row>
    <row r="34" spans="1:6" ht="170.25" customHeight="1">
      <c r="A34" s="28"/>
      <c r="B34" s="31" t="s">
        <v>515</v>
      </c>
      <c r="C34" s="42" t="s">
        <v>516</v>
      </c>
      <c r="D34" s="221">
        <f>D35</f>
        <v>1364</v>
      </c>
      <c r="E34" s="249">
        <f>E35</f>
        <v>0</v>
      </c>
      <c r="F34" s="221">
        <f t="shared" si="0"/>
        <v>1364</v>
      </c>
    </row>
    <row r="35" spans="1:6" ht="170.25" customHeight="1">
      <c r="A35" s="28"/>
      <c r="B35" s="31" t="s">
        <v>519</v>
      </c>
      <c r="C35" s="42" t="s">
        <v>517</v>
      </c>
      <c r="D35" s="221">
        <v>1364</v>
      </c>
      <c r="E35" s="249"/>
      <c r="F35" s="221">
        <f t="shared" si="0"/>
        <v>1364</v>
      </c>
    </row>
    <row r="36" spans="1:6" ht="207.75" customHeight="1">
      <c r="A36" s="28"/>
      <c r="B36" s="31" t="s">
        <v>112</v>
      </c>
      <c r="C36" s="44" t="s">
        <v>162</v>
      </c>
      <c r="D36" s="221">
        <f>D37</f>
        <v>295000</v>
      </c>
      <c r="E36" s="221"/>
      <c r="F36" s="221">
        <f t="shared" si="0"/>
        <v>295000</v>
      </c>
    </row>
    <row r="37" spans="1:6" ht="151.5" customHeight="1">
      <c r="A37" s="28"/>
      <c r="B37" s="31" t="s">
        <v>141</v>
      </c>
      <c r="C37" s="44" t="s">
        <v>163</v>
      </c>
      <c r="D37" s="221">
        <v>295000</v>
      </c>
      <c r="E37" s="221"/>
      <c r="F37" s="221">
        <f t="shared" si="0"/>
        <v>295000</v>
      </c>
    </row>
    <row r="38" spans="1:6" ht="197.25" customHeight="1">
      <c r="A38" s="28"/>
      <c r="B38" s="183" t="s">
        <v>353</v>
      </c>
      <c r="C38" s="272" t="s">
        <v>354</v>
      </c>
      <c r="D38" s="325">
        <f>D39</f>
        <v>1000000</v>
      </c>
      <c r="E38" s="325">
        <f>E39</f>
        <v>-57000</v>
      </c>
      <c r="F38" s="221">
        <f t="shared" si="0"/>
        <v>943000</v>
      </c>
    </row>
    <row r="39" spans="1:6" ht="207.75" customHeight="1">
      <c r="A39" s="28"/>
      <c r="B39" s="183" t="s">
        <v>351</v>
      </c>
      <c r="C39" s="272" t="s">
        <v>352</v>
      </c>
      <c r="D39" s="222">
        <f>D40</f>
        <v>1000000</v>
      </c>
      <c r="E39" s="222">
        <f>E40</f>
        <v>-57000</v>
      </c>
      <c r="F39" s="221">
        <f t="shared" si="0"/>
        <v>943000</v>
      </c>
    </row>
    <row r="40" spans="1:6" ht="180" customHeight="1">
      <c r="A40" s="28"/>
      <c r="B40" s="183" t="s">
        <v>349</v>
      </c>
      <c r="C40" s="272" t="s">
        <v>350</v>
      </c>
      <c r="D40" s="222">
        <v>1000000</v>
      </c>
      <c r="E40" s="248">
        <v>-57000</v>
      </c>
      <c r="F40" s="221">
        <f t="shared" si="0"/>
        <v>943000</v>
      </c>
    </row>
    <row r="41" spans="1:6" ht="81.75" customHeight="1">
      <c r="A41" s="28"/>
      <c r="B41" s="418" t="s">
        <v>76</v>
      </c>
      <c r="C41" s="419" t="s">
        <v>14</v>
      </c>
      <c r="D41" s="420">
        <f>D42+D47</f>
        <v>388100</v>
      </c>
      <c r="E41" s="420">
        <f>E42+E47</f>
        <v>3000</v>
      </c>
      <c r="F41" s="243">
        <f t="shared" si="0"/>
        <v>391100</v>
      </c>
    </row>
    <row r="42" spans="1:6" ht="45" customHeight="1">
      <c r="A42" s="28"/>
      <c r="B42" s="31" t="s">
        <v>77</v>
      </c>
      <c r="C42" s="42" t="s">
        <v>15</v>
      </c>
      <c r="D42" s="248">
        <f>D43</f>
        <v>344100</v>
      </c>
      <c r="E42" s="248">
        <f>E43</f>
        <v>3000</v>
      </c>
      <c r="F42" s="221">
        <f t="shared" si="0"/>
        <v>347100</v>
      </c>
    </row>
    <row r="43" spans="1:6" ht="93" customHeight="1">
      <c r="A43" s="28"/>
      <c r="B43" s="31" t="s">
        <v>142</v>
      </c>
      <c r="C43" s="42" t="s">
        <v>164</v>
      </c>
      <c r="D43" s="248">
        <f>D44+D45+D46</f>
        <v>344100</v>
      </c>
      <c r="E43" s="248">
        <f>E44+E45+E46</f>
        <v>3000</v>
      </c>
      <c r="F43" s="221">
        <f t="shared" si="0"/>
        <v>347100</v>
      </c>
    </row>
    <row r="44" spans="1:6" ht="31.5" customHeight="1">
      <c r="A44" s="28"/>
      <c r="B44" s="31"/>
      <c r="C44" s="147" t="s">
        <v>131</v>
      </c>
      <c r="D44" s="309">
        <v>195000</v>
      </c>
      <c r="E44" s="309"/>
      <c r="F44" s="221">
        <f t="shared" si="0"/>
        <v>195000</v>
      </c>
    </row>
    <row r="45" spans="1:6" ht="36" customHeight="1">
      <c r="A45" s="28"/>
      <c r="B45" s="31"/>
      <c r="C45" s="147" t="s">
        <v>121</v>
      </c>
      <c r="D45" s="309">
        <v>48300</v>
      </c>
      <c r="E45" s="309">
        <v>3000</v>
      </c>
      <c r="F45" s="221">
        <f t="shared" si="0"/>
        <v>51300</v>
      </c>
    </row>
    <row r="46" spans="1:6" ht="27" customHeight="1">
      <c r="A46" s="28"/>
      <c r="B46" s="31"/>
      <c r="C46" s="147" t="s">
        <v>2</v>
      </c>
      <c r="D46" s="309">
        <v>100800</v>
      </c>
      <c r="E46" s="309"/>
      <c r="F46" s="221">
        <f t="shared" si="0"/>
        <v>100800</v>
      </c>
    </row>
    <row r="47" spans="1:6" ht="45.75" customHeight="1">
      <c r="A47" s="28"/>
      <c r="B47" s="31" t="s">
        <v>367</v>
      </c>
      <c r="C47" s="42" t="s">
        <v>368</v>
      </c>
      <c r="D47" s="248">
        <f>D48</f>
        <v>44000</v>
      </c>
      <c r="E47" s="248"/>
      <c r="F47" s="221">
        <f t="shared" si="0"/>
        <v>44000</v>
      </c>
    </row>
    <row r="48" spans="1:6" ht="79.5" customHeight="1">
      <c r="A48" s="28"/>
      <c r="B48" s="31" t="s">
        <v>364</v>
      </c>
      <c r="C48" s="42" t="s">
        <v>365</v>
      </c>
      <c r="D48" s="248">
        <f>D49</f>
        <v>44000</v>
      </c>
      <c r="E48" s="248"/>
      <c r="F48" s="221">
        <f t="shared" si="0"/>
        <v>44000</v>
      </c>
    </row>
    <row r="49" spans="1:6" ht="92.25" customHeight="1">
      <c r="A49" s="28"/>
      <c r="B49" s="31" t="s">
        <v>363</v>
      </c>
      <c r="C49" s="42" t="s">
        <v>366</v>
      </c>
      <c r="D49" s="248">
        <v>44000</v>
      </c>
      <c r="E49" s="248"/>
      <c r="F49" s="221">
        <f t="shared" si="0"/>
        <v>44000</v>
      </c>
    </row>
    <row r="50" spans="1:6" ht="69" customHeight="1">
      <c r="A50" s="28"/>
      <c r="B50" s="241" t="s">
        <v>78</v>
      </c>
      <c r="C50" s="242" t="s">
        <v>113</v>
      </c>
      <c r="D50" s="243">
        <f>D51</f>
        <v>1220042.8</v>
      </c>
      <c r="E50" s="421">
        <f>E51</f>
        <v>5000</v>
      </c>
      <c r="F50" s="421">
        <f>F51</f>
        <v>1225042.8</v>
      </c>
    </row>
    <row r="51" spans="1:6" s="40" customFormat="1" ht="78.75" customHeight="1">
      <c r="A51" s="39"/>
      <c r="B51" s="224" t="s">
        <v>61</v>
      </c>
      <c r="C51" s="22" t="s">
        <v>165</v>
      </c>
      <c r="D51" s="317">
        <f>D52+D54</f>
        <v>1220042.8</v>
      </c>
      <c r="E51" s="250">
        <f>E52+E54</f>
        <v>5000</v>
      </c>
      <c r="F51" s="250">
        <f>F52+F54</f>
        <v>1225042.8</v>
      </c>
    </row>
    <row r="52" spans="1:6" s="40" customFormat="1" ht="71.25" customHeight="1">
      <c r="A52" s="39"/>
      <c r="B52" s="224" t="s">
        <v>114</v>
      </c>
      <c r="C52" s="22" t="s">
        <v>166</v>
      </c>
      <c r="D52" s="250">
        <f>D53</f>
        <v>500000</v>
      </c>
      <c r="E52" s="317"/>
      <c r="F52" s="221">
        <f t="shared" si="0"/>
        <v>500000</v>
      </c>
    </row>
    <row r="53" spans="1:6" s="40" customFormat="1" ht="111.75" customHeight="1">
      <c r="A53" s="39"/>
      <c r="B53" s="41" t="s">
        <v>143</v>
      </c>
      <c r="C53" s="22" t="s">
        <v>167</v>
      </c>
      <c r="D53" s="250">
        <v>500000</v>
      </c>
      <c r="E53" s="317"/>
      <c r="F53" s="221">
        <f t="shared" si="0"/>
        <v>500000</v>
      </c>
    </row>
    <row r="54" spans="1:6" s="40" customFormat="1" ht="111.75" customHeight="1">
      <c r="A54" s="39"/>
      <c r="B54" s="41" t="s">
        <v>521</v>
      </c>
      <c r="C54" s="22" t="s">
        <v>520</v>
      </c>
      <c r="D54" s="317">
        <f>D55</f>
        <v>720042.8</v>
      </c>
      <c r="E54" s="317">
        <f>E55</f>
        <v>5000</v>
      </c>
      <c r="F54" s="221">
        <f t="shared" si="0"/>
        <v>725042.8</v>
      </c>
    </row>
    <row r="55" spans="1:6" s="40" customFormat="1" ht="117.75" customHeight="1">
      <c r="A55" s="39"/>
      <c r="B55" s="41" t="s">
        <v>522</v>
      </c>
      <c r="C55" s="22" t="s">
        <v>523</v>
      </c>
      <c r="D55" s="317">
        <v>720042.8</v>
      </c>
      <c r="E55" s="317">
        <v>5000</v>
      </c>
      <c r="F55" s="221">
        <f t="shared" si="0"/>
        <v>725042.8</v>
      </c>
    </row>
    <row r="56" spans="1:6" s="40" customFormat="1" ht="48" customHeight="1">
      <c r="A56" s="39"/>
      <c r="B56" s="241" t="s">
        <v>360</v>
      </c>
      <c r="C56" s="242" t="s">
        <v>361</v>
      </c>
      <c r="D56" s="243">
        <f>D58+D59+D61</f>
        <v>218636</v>
      </c>
      <c r="E56" s="243">
        <f>E58+E59+E61</f>
        <v>0</v>
      </c>
      <c r="F56" s="243">
        <f t="shared" si="0"/>
        <v>218636</v>
      </c>
    </row>
    <row r="57" spans="1:6" s="40" customFormat="1" ht="135.75" customHeight="1">
      <c r="A57" s="39"/>
      <c r="B57" s="41" t="s">
        <v>360</v>
      </c>
      <c r="C57" s="22" t="s">
        <v>362</v>
      </c>
      <c r="D57" s="317">
        <f>D58+D59+D61</f>
        <v>218636</v>
      </c>
      <c r="E57" s="317">
        <f>E58+E59+E61</f>
        <v>0</v>
      </c>
      <c r="F57" s="221">
        <f t="shared" si="0"/>
        <v>218636</v>
      </c>
    </row>
    <row r="58" spans="1:6" s="40" customFormat="1" ht="118.5" customHeight="1">
      <c r="A58" s="39"/>
      <c r="B58" s="224" t="s">
        <v>371</v>
      </c>
      <c r="C58" s="22" t="s">
        <v>372</v>
      </c>
      <c r="D58" s="317">
        <v>108000</v>
      </c>
      <c r="E58" s="317"/>
      <c r="F58" s="221">
        <f t="shared" si="0"/>
        <v>108000</v>
      </c>
    </row>
    <row r="59" spans="1:6" s="40" customFormat="1" ht="364.5" customHeight="1">
      <c r="A59" s="39"/>
      <c r="B59" s="41" t="s">
        <v>374</v>
      </c>
      <c r="C59" s="22" t="s">
        <v>373</v>
      </c>
      <c r="D59" s="250">
        <v>93100</v>
      </c>
      <c r="E59" s="317"/>
      <c r="F59" s="221">
        <f t="shared" si="0"/>
        <v>93100</v>
      </c>
    </row>
    <row r="60" spans="1:6" s="40" customFormat="1" ht="153.75" customHeight="1">
      <c r="A60" s="39"/>
      <c r="B60" s="41" t="s">
        <v>413</v>
      </c>
      <c r="C60" s="22" t="s">
        <v>414</v>
      </c>
      <c r="D60" s="250">
        <f>D61</f>
        <v>17536</v>
      </c>
      <c r="E60" s="250"/>
      <c r="F60" s="221">
        <f t="shared" si="0"/>
        <v>17536</v>
      </c>
    </row>
    <row r="61" spans="1:6" s="40" customFormat="1" ht="156.75" customHeight="1">
      <c r="A61" s="39"/>
      <c r="B61" s="41" t="s">
        <v>412</v>
      </c>
      <c r="C61" s="22" t="s">
        <v>415</v>
      </c>
      <c r="D61" s="250">
        <v>17536</v>
      </c>
      <c r="E61" s="317"/>
      <c r="F61" s="221">
        <f t="shared" si="0"/>
        <v>17536</v>
      </c>
    </row>
    <row r="62" spans="1:6" s="40" customFormat="1" ht="51" customHeight="1">
      <c r="A62" s="39"/>
      <c r="B62" s="241" t="s">
        <v>416</v>
      </c>
      <c r="C62" s="242" t="s">
        <v>417</v>
      </c>
      <c r="D62" s="243">
        <f>D63</f>
        <v>110555.23</v>
      </c>
      <c r="E62" s="243"/>
      <c r="F62" s="243">
        <f t="shared" si="0"/>
        <v>110555.23</v>
      </c>
    </row>
    <row r="63" spans="1:6" s="40" customFormat="1" ht="35.25" customHeight="1">
      <c r="A63" s="39"/>
      <c r="B63" s="224" t="s">
        <v>444</v>
      </c>
      <c r="C63" s="22" t="s">
        <v>445</v>
      </c>
      <c r="D63" s="317">
        <f>D64</f>
        <v>110555.23</v>
      </c>
      <c r="E63" s="317"/>
      <c r="F63" s="221">
        <f t="shared" si="0"/>
        <v>110555.23</v>
      </c>
    </row>
    <row r="64" spans="1:6" s="40" customFormat="1" ht="58.5" customHeight="1">
      <c r="A64" s="39"/>
      <c r="B64" s="224" t="s">
        <v>419</v>
      </c>
      <c r="C64" s="22" t="s">
        <v>420</v>
      </c>
      <c r="D64" s="317">
        <f>D65+D68</f>
        <v>110555.23</v>
      </c>
      <c r="E64" s="317"/>
      <c r="F64" s="221">
        <f t="shared" si="0"/>
        <v>110555.23</v>
      </c>
    </row>
    <row r="65" spans="1:6" s="40" customFormat="1" ht="45" customHeight="1">
      <c r="A65" s="39"/>
      <c r="B65" s="224"/>
      <c r="C65" s="347" t="s">
        <v>446</v>
      </c>
      <c r="D65" s="317">
        <f>D66+D67</f>
        <v>65612.86</v>
      </c>
      <c r="E65" s="317"/>
      <c r="F65" s="221">
        <f t="shared" si="0"/>
        <v>65612.86</v>
      </c>
    </row>
    <row r="66" spans="1:6" s="40" customFormat="1" ht="18.75" customHeight="1">
      <c r="A66" s="39"/>
      <c r="B66" s="224"/>
      <c r="C66" s="348" t="s">
        <v>447</v>
      </c>
      <c r="D66" s="317">
        <v>12699.26</v>
      </c>
      <c r="E66" s="317"/>
      <c r="F66" s="221">
        <f t="shared" si="0"/>
        <v>12699.26</v>
      </c>
    </row>
    <row r="67" spans="1:6" s="40" customFormat="1" ht="21.75" customHeight="1">
      <c r="A67" s="39"/>
      <c r="B67" s="224"/>
      <c r="C67" s="349" t="s">
        <v>449</v>
      </c>
      <c r="D67" s="317">
        <v>52913.6</v>
      </c>
      <c r="E67" s="317"/>
      <c r="F67" s="221">
        <f t="shared" si="0"/>
        <v>52913.6</v>
      </c>
    </row>
    <row r="68" spans="1:6" s="40" customFormat="1" ht="43.5" customHeight="1">
      <c r="A68" s="39"/>
      <c r="B68" s="224"/>
      <c r="C68" s="347" t="s">
        <v>448</v>
      </c>
      <c r="D68" s="317">
        <f>D69+D70</f>
        <v>44942.369999999995</v>
      </c>
      <c r="E68" s="317"/>
      <c r="F68" s="221">
        <f t="shared" si="0"/>
        <v>44942.369999999995</v>
      </c>
    </row>
    <row r="69" spans="1:6" s="40" customFormat="1" ht="23.25" customHeight="1">
      <c r="A69" s="39"/>
      <c r="B69" s="224"/>
      <c r="C69" s="348" t="s">
        <v>447</v>
      </c>
      <c r="D69" s="317">
        <v>8698.52</v>
      </c>
      <c r="E69" s="317"/>
      <c r="F69" s="221">
        <f t="shared" si="0"/>
        <v>8698.52</v>
      </c>
    </row>
    <row r="70" spans="1:6" s="40" customFormat="1" ht="22.5" customHeight="1">
      <c r="A70" s="39"/>
      <c r="B70" s="41"/>
      <c r="C70" s="349" t="s">
        <v>449</v>
      </c>
      <c r="D70" s="250">
        <v>36243.85</v>
      </c>
      <c r="E70" s="250"/>
      <c r="F70" s="221">
        <f t="shared" si="0"/>
        <v>36243.85</v>
      </c>
    </row>
    <row r="71" spans="1:6" ht="39" customHeight="1">
      <c r="A71" s="28"/>
      <c r="B71" s="238" t="s">
        <v>79</v>
      </c>
      <c r="C71" s="239" t="s">
        <v>80</v>
      </c>
      <c r="D71" s="240">
        <f>D72+D106</f>
        <v>376496666.79999995</v>
      </c>
      <c r="E71" s="240">
        <f>E72+E106</f>
        <v>0</v>
      </c>
      <c r="F71" s="240">
        <f t="shared" si="0"/>
        <v>376496666.79999995</v>
      </c>
    </row>
    <row r="72" spans="1:6" ht="75" customHeight="1">
      <c r="A72" s="29"/>
      <c r="B72" s="30" t="s">
        <v>81</v>
      </c>
      <c r="C72" s="47" t="s">
        <v>60</v>
      </c>
      <c r="D72" s="220">
        <f>D73+D78+D98</f>
        <v>376496666.79999995</v>
      </c>
      <c r="E72" s="220">
        <f>E73+E78+E98</f>
        <v>0</v>
      </c>
      <c r="F72" s="220">
        <f t="shared" si="0"/>
        <v>376496666.79999995</v>
      </c>
    </row>
    <row r="73" spans="1:6" ht="54" customHeight="1">
      <c r="A73" s="28"/>
      <c r="B73" s="241" t="s">
        <v>380</v>
      </c>
      <c r="C73" s="242" t="s">
        <v>291</v>
      </c>
      <c r="D73" s="243">
        <f>D75+D77</f>
        <v>21226847.47</v>
      </c>
      <c r="E73" s="243">
        <f>E75+E77</f>
        <v>0</v>
      </c>
      <c r="F73" s="243">
        <f t="shared" si="0"/>
        <v>21226847.47</v>
      </c>
    </row>
    <row r="74" spans="1:6" ht="37.5" customHeight="1">
      <c r="A74" s="28"/>
      <c r="B74" s="253" t="s">
        <v>384</v>
      </c>
      <c r="C74" s="254" t="s">
        <v>116</v>
      </c>
      <c r="D74" s="252">
        <f>D75</f>
        <v>17500300</v>
      </c>
      <c r="E74" s="252"/>
      <c r="F74" s="221">
        <f t="shared" si="0"/>
        <v>17500300</v>
      </c>
    </row>
    <row r="75" spans="1:6" ht="65.25" customHeight="1">
      <c r="A75" s="28"/>
      <c r="B75" s="31" t="s">
        <v>383</v>
      </c>
      <c r="C75" s="42" t="s">
        <v>168</v>
      </c>
      <c r="D75" s="221">
        <v>17500300</v>
      </c>
      <c r="E75" s="221"/>
      <c r="F75" s="221">
        <f t="shared" si="0"/>
        <v>17500300</v>
      </c>
    </row>
    <row r="76" spans="1:6" ht="60.75" customHeight="1">
      <c r="A76" s="28"/>
      <c r="B76" s="31" t="s">
        <v>382</v>
      </c>
      <c r="C76" s="43" t="s">
        <v>294</v>
      </c>
      <c r="D76" s="221">
        <f>D77</f>
        <v>3726547.47</v>
      </c>
      <c r="E76" s="221">
        <f>E77</f>
        <v>0</v>
      </c>
      <c r="F76" s="221">
        <f aca="true" t="shared" si="1" ref="F76:F108">D76+E76</f>
        <v>3726547.47</v>
      </c>
    </row>
    <row r="77" spans="1:6" ht="81.75" customHeight="1">
      <c r="A77" s="28"/>
      <c r="B77" s="31" t="s">
        <v>381</v>
      </c>
      <c r="C77" s="43" t="s">
        <v>295</v>
      </c>
      <c r="D77" s="221">
        <v>3726547.47</v>
      </c>
      <c r="E77" s="221"/>
      <c r="F77" s="221">
        <f t="shared" si="1"/>
        <v>3726547.47</v>
      </c>
    </row>
    <row r="78" spans="1:6" ht="76.5" customHeight="1">
      <c r="A78" s="28"/>
      <c r="B78" s="241" t="s">
        <v>471</v>
      </c>
      <c r="C78" s="422" t="s">
        <v>299</v>
      </c>
      <c r="D78" s="243">
        <f>D79+D82+D84+D86+D87+D89</f>
        <v>295037403.33</v>
      </c>
      <c r="E78" s="243">
        <f>E79+E82+E84+E86+E87+E89</f>
        <v>0</v>
      </c>
      <c r="F78" s="243">
        <f t="shared" si="1"/>
        <v>295037403.33</v>
      </c>
    </row>
    <row r="79" spans="1:6" ht="188.25" customHeight="1">
      <c r="A79" s="28"/>
      <c r="B79" s="253" t="s">
        <v>407</v>
      </c>
      <c r="C79" s="324" t="s">
        <v>405</v>
      </c>
      <c r="D79" s="252">
        <f>D80</f>
        <v>2897397.18</v>
      </c>
      <c r="E79" s="252"/>
      <c r="F79" s="221">
        <f t="shared" si="1"/>
        <v>2897397.18</v>
      </c>
    </row>
    <row r="80" spans="1:6" ht="190.5" customHeight="1">
      <c r="A80" s="28"/>
      <c r="B80" s="251" t="s">
        <v>403</v>
      </c>
      <c r="C80" s="227" t="s">
        <v>406</v>
      </c>
      <c r="D80" s="252">
        <v>2897397.18</v>
      </c>
      <c r="E80" s="226"/>
      <c r="F80" s="221">
        <f t="shared" si="1"/>
        <v>2897397.18</v>
      </c>
    </row>
    <row r="81" spans="1:6" ht="261.75" customHeight="1">
      <c r="A81" s="28"/>
      <c r="B81" s="57" t="s">
        <v>428</v>
      </c>
      <c r="C81" s="227" t="s">
        <v>429</v>
      </c>
      <c r="D81" s="332">
        <v>60465087</v>
      </c>
      <c r="E81" s="252"/>
      <c r="F81" s="221">
        <f t="shared" si="1"/>
        <v>60465087</v>
      </c>
    </row>
    <row r="82" spans="1:6" ht="251.25" customHeight="1">
      <c r="A82" s="28"/>
      <c r="B82" s="57" t="s">
        <v>430</v>
      </c>
      <c r="C82" s="44" t="s">
        <v>431</v>
      </c>
      <c r="D82" s="423">
        <v>60465087</v>
      </c>
      <c r="E82" s="252"/>
      <c r="F82" s="221">
        <f t="shared" si="1"/>
        <v>60465087</v>
      </c>
    </row>
    <row r="83" spans="1:6" ht="190.5" customHeight="1">
      <c r="A83" s="28"/>
      <c r="B83" s="57" t="s">
        <v>432</v>
      </c>
      <c r="C83" s="254" t="s">
        <v>433</v>
      </c>
      <c r="D83" s="423">
        <f>D84</f>
        <v>610758</v>
      </c>
      <c r="E83" s="423"/>
      <c r="F83" s="221">
        <f t="shared" si="1"/>
        <v>610758</v>
      </c>
    </row>
    <row r="84" spans="1:6" ht="190.5" customHeight="1">
      <c r="A84" s="28"/>
      <c r="B84" s="57" t="s">
        <v>434</v>
      </c>
      <c r="C84" s="227" t="s">
        <v>435</v>
      </c>
      <c r="D84" s="423">
        <v>610758</v>
      </c>
      <c r="E84" s="252"/>
      <c r="F84" s="221">
        <f t="shared" si="1"/>
        <v>610758</v>
      </c>
    </row>
    <row r="85" spans="1:6" ht="160.5" customHeight="1">
      <c r="A85" s="28"/>
      <c r="B85" s="251" t="s">
        <v>452</v>
      </c>
      <c r="C85" s="227" t="s">
        <v>453</v>
      </c>
      <c r="D85" s="252">
        <f>D86</f>
        <v>185326</v>
      </c>
      <c r="E85" s="252"/>
      <c r="F85" s="221">
        <f t="shared" si="1"/>
        <v>185326</v>
      </c>
    </row>
    <row r="86" spans="1:6" ht="168" customHeight="1">
      <c r="A86" s="28"/>
      <c r="B86" s="251" t="s">
        <v>454</v>
      </c>
      <c r="C86" s="227" t="s">
        <v>455</v>
      </c>
      <c r="D86" s="365">
        <v>185326</v>
      </c>
      <c r="E86" s="252"/>
      <c r="F86" s="221">
        <f t="shared" si="1"/>
        <v>185326</v>
      </c>
    </row>
    <row r="87" spans="1:6" ht="39.75" customHeight="1">
      <c r="A87" s="28"/>
      <c r="B87" s="251" t="s">
        <v>475</v>
      </c>
      <c r="C87" s="227" t="s">
        <v>474</v>
      </c>
      <c r="D87" s="423">
        <f>D88</f>
        <v>44238</v>
      </c>
      <c r="E87" s="423"/>
      <c r="F87" s="221">
        <f t="shared" si="1"/>
        <v>44238</v>
      </c>
    </row>
    <row r="88" spans="1:6" ht="77.25" customHeight="1">
      <c r="A88" s="28"/>
      <c r="B88" s="251" t="s">
        <v>472</v>
      </c>
      <c r="C88" s="333" t="s">
        <v>473</v>
      </c>
      <c r="D88" s="226">
        <v>44238</v>
      </c>
      <c r="E88" s="365"/>
      <c r="F88" s="221">
        <f t="shared" si="1"/>
        <v>44238</v>
      </c>
    </row>
    <row r="89" spans="1:6" ht="30" customHeight="1">
      <c r="A89" s="28"/>
      <c r="B89" s="251" t="s">
        <v>386</v>
      </c>
      <c r="C89" s="254" t="s">
        <v>296</v>
      </c>
      <c r="D89" s="252">
        <f>D90</f>
        <v>230834597.14999998</v>
      </c>
      <c r="E89" s="252">
        <f>E90</f>
        <v>0</v>
      </c>
      <c r="F89" s="221">
        <f t="shared" si="1"/>
        <v>230834597.14999998</v>
      </c>
    </row>
    <row r="90" spans="1:6" ht="48" customHeight="1">
      <c r="A90" s="28"/>
      <c r="B90" s="51" t="s">
        <v>385</v>
      </c>
      <c r="C90" s="42" t="s">
        <v>297</v>
      </c>
      <c r="D90" s="221">
        <f>D91+D92+D93+D96+D97+D94+D95</f>
        <v>230834597.14999998</v>
      </c>
      <c r="E90" s="221">
        <f>E91+E92+E93+E96+E97+E94+E95</f>
        <v>0</v>
      </c>
      <c r="F90" s="221">
        <f t="shared" si="1"/>
        <v>230834597.14999998</v>
      </c>
    </row>
    <row r="91" spans="1:6" ht="24" customHeight="1">
      <c r="A91" s="28"/>
      <c r="B91" s="183"/>
      <c r="C91" s="184" t="s">
        <v>298</v>
      </c>
      <c r="D91" s="327">
        <v>5018662</v>
      </c>
      <c r="E91" s="328"/>
      <c r="F91" s="221">
        <f t="shared" si="1"/>
        <v>5018662</v>
      </c>
    </row>
    <row r="92" spans="1:6" ht="21.75" customHeight="1">
      <c r="A92" s="28"/>
      <c r="B92" s="183"/>
      <c r="C92" s="184" t="s">
        <v>418</v>
      </c>
      <c r="D92" s="329">
        <v>219970200</v>
      </c>
      <c r="E92" s="328"/>
      <c r="F92" s="221">
        <f t="shared" si="1"/>
        <v>219970200</v>
      </c>
    </row>
    <row r="93" spans="1:6" ht="21" customHeight="1">
      <c r="A93" s="28"/>
      <c r="B93" s="183"/>
      <c r="C93" s="184" t="s">
        <v>391</v>
      </c>
      <c r="D93" s="329">
        <v>400000</v>
      </c>
      <c r="E93" s="328"/>
      <c r="F93" s="221">
        <f t="shared" si="1"/>
        <v>400000</v>
      </c>
    </row>
    <row r="94" spans="1:6" ht="21" customHeight="1">
      <c r="A94" s="28"/>
      <c r="B94" s="183"/>
      <c r="C94" s="184" t="s">
        <v>501</v>
      </c>
      <c r="D94" s="329">
        <v>3130409.68</v>
      </c>
      <c r="E94" s="328"/>
      <c r="F94" s="221">
        <f t="shared" si="1"/>
        <v>3130409.68</v>
      </c>
    </row>
    <row r="95" spans="1:6" ht="21" customHeight="1">
      <c r="A95" s="28"/>
      <c r="B95" s="183"/>
      <c r="C95" s="184" t="s">
        <v>502</v>
      </c>
      <c r="D95" s="329">
        <v>799648.82</v>
      </c>
      <c r="E95" s="328"/>
      <c r="F95" s="221">
        <f t="shared" si="1"/>
        <v>799648.82</v>
      </c>
    </row>
    <row r="96" spans="1:6" ht="21" customHeight="1">
      <c r="A96" s="28"/>
      <c r="B96" s="183"/>
      <c r="C96" s="184" t="s">
        <v>450</v>
      </c>
      <c r="D96" s="329">
        <v>616145.45</v>
      </c>
      <c r="E96" s="331"/>
      <c r="F96" s="221">
        <f t="shared" si="1"/>
        <v>616145.45</v>
      </c>
    </row>
    <row r="97" spans="1:6" ht="21" customHeight="1">
      <c r="A97" s="28"/>
      <c r="B97" s="183"/>
      <c r="C97" s="184" t="s">
        <v>451</v>
      </c>
      <c r="D97" s="329">
        <v>899531.2</v>
      </c>
      <c r="E97" s="331"/>
      <c r="F97" s="221">
        <f t="shared" si="1"/>
        <v>899531.2</v>
      </c>
    </row>
    <row r="98" spans="1:6" ht="39.75" customHeight="1">
      <c r="A98" s="28"/>
      <c r="B98" s="418" t="s">
        <v>476</v>
      </c>
      <c r="C98" s="419" t="s">
        <v>82</v>
      </c>
      <c r="D98" s="243">
        <f>D99+D103</f>
        <v>60232416</v>
      </c>
      <c r="E98" s="243">
        <f>E99+E103</f>
        <v>0</v>
      </c>
      <c r="F98" s="243">
        <f t="shared" si="1"/>
        <v>60232416</v>
      </c>
    </row>
    <row r="99" spans="1:6" ht="141.75" customHeight="1">
      <c r="A99" s="28"/>
      <c r="B99" s="31" t="s">
        <v>387</v>
      </c>
      <c r="C99" s="44" t="s">
        <v>169</v>
      </c>
      <c r="D99" s="252">
        <f>D100</f>
        <v>460000</v>
      </c>
      <c r="E99" s="252"/>
      <c r="F99" s="221">
        <f t="shared" si="1"/>
        <v>460000</v>
      </c>
    </row>
    <row r="100" spans="1:6" ht="151.5" customHeight="1">
      <c r="A100" s="28"/>
      <c r="B100" s="31" t="s">
        <v>388</v>
      </c>
      <c r="C100" s="44" t="s">
        <v>170</v>
      </c>
      <c r="D100" s="221">
        <f>D101</f>
        <v>460000</v>
      </c>
      <c r="E100" s="221"/>
      <c r="F100" s="221">
        <f t="shared" si="1"/>
        <v>460000</v>
      </c>
    </row>
    <row r="101" spans="1:6" ht="27" customHeight="1">
      <c r="A101" s="28"/>
      <c r="B101" s="76"/>
      <c r="C101" s="228" t="s">
        <v>302</v>
      </c>
      <c r="D101" s="225">
        <v>460000</v>
      </c>
      <c r="E101" s="225"/>
      <c r="F101" s="221">
        <f t="shared" si="1"/>
        <v>460000</v>
      </c>
    </row>
    <row r="102" spans="1:6" ht="167.25" customHeight="1">
      <c r="A102" s="28"/>
      <c r="B102" s="251" t="s">
        <v>489</v>
      </c>
      <c r="C102" s="369" t="s">
        <v>490</v>
      </c>
      <c r="D102" s="325">
        <f>D103</f>
        <v>59772416</v>
      </c>
      <c r="E102" s="325">
        <f>E103</f>
        <v>0</v>
      </c>
      <c r="F102" s="221">
        <f t="shared" si="1"/>
        <v>59772416</v>
      </c>
    </row>
    <row r="103" spans="1:6" ht="174.75" customHeight="1">
      <c r="A103" s="28"/>
      <c r="B103" s="251" t="s">
        <v>491</v>
      </c>
      <c r="C103" s="370" t="s">
        <v>492</v>
      </c>
      <c r="D103" s="222">
        <v>59772416</v>
      </c>
      <c r="E103" s="222"/>
      <c r="F103" s="221">
        <f t="shared" si="1"/>
        <v>59772416</v>
      </c>
    </row>
    <row r="104" spans="1:6" ht="199.5" customHeight="1">
      <c r="A104" s="28"/>
      <c r="B104" s="241" t="s">
        <v>377</v>
      </c>
      <c r="C104" s="424" t="s">
        <v>375</v>
      </c>
      <c r="D104" s="425"/>
      <c r="E104" s="425"/>
      <c r="F104" s="243">
        <f t="shared" si="1"/>
        <v>0</v>
      </c>
    </row>
    <row r="105" spans="1:6" ht="210" customHeight="1">
      <c r="A105" s="28"/>
      <c r="B105" s="76" t="s">
        <v>389</v>
      </c>
      <c r="C105" s="272" t="s">
        <v>171</v>
      </c>
      <c r="D105" s="229"/>
      <c r="E105" s="229"/>
      <c r="F105" s="221">
        <f t="shared" si="1"/>
        <v>0</v>
      </c>
    </row>
    <row r="106" spans="1:6" ht="90" customHeight="1">
      <c r="A106" s="28"/>
      <c r="B106" s="418" t="s">
        <v>337</v>
      </c>
      <c r="C106" s="419" t="s">
        <v>376</v>
      </c>
      <c r="D106" s="426">
        <f>D107</f>
        <v>0</v>
      </c>
      <c r="E106" s="427"/>
      <c r="F106" s="243">
        <f t="shared" si="1"/>
        <v>0</v>
      </c>
    </row>
    <row r="107" spans="1:6" ht="105.75" customHeight="1">
      <c r="A107" s="28"/>
      <c r="B107" s="320" t="s">
        <v>378</v>
      </c>
      <c r="C107" s="318" t="s">
        <v>379</v>
      </c>
      <c r="D107" s="325"/>
      <c r="E107" s="319"/>
      <c r="F107" s="221">
        <f t="shared" si="1"/>
        <v>0</v>
      </c>
    </row>
    <row r="108" spans="1:6" ht="27.75" customHeight="1">
      <c r="A108" s="28"/>
      <c r="B108" s="48"/>
      <c r="C108" s="49" t="s">
        <v>65</v>
      </c>
      <c r="D108" s="223">
        <f>D7+D71</f>
        <v>437226096.36999995</v>
      </c>
      <c r="E108" s="223">
        <f>E7+E71</f>
        <v>0</v>
      </c>
      <c r="F108" s="220">
        <f t="shared" si="1"/>
        <v>437226096.36999995</v>
      </c>
    </row>
    <row r="109" spans="1:6" ht="15.75">
      <c r="A109" s="32"/>
      <c r="B109" s="33"/>
      <c r="C109" s="21"/>
      <c r="D109" s="20"/>
      <c r="E109" s="20"/>
      <c r="F109" s="20"/>
    </row>
    <row r="110" spans="1:6" ht="15.75">
      <c r="A110" s="32"/>
      <c r="B110" s="21"/>
      <c r="C110" s="21"/>
      <c r="D110" s="20"/>
      <c r="E110" s="20"/>
      <c r="F110" s="20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="120" zoomScaleNormal="120" zoomScalePageLayoutView="0" workbookViewId="0" topLeftCell="A103">
      <selection activeCell="C109" sqref="C109"/>
    </sheetView>
  </sheetViews>
  <sheetFormatPr defaultColWidth="8.88671875" defaultRowHeight="12.75"/>
  <cols>
    <col min="1" max="1" width="26.4453125" style="38" customWidth="1"/>
    <col min="2" max="2" width="13.77734375" style="38" customWidth="1"/>
    <col min="3" max="3" width="4.6640625" style="38" customWidth="1"/>
    <col min="4" max="4" width="10.99609375" style="37" customWidth="1"/>
    <col min="5" max="5" width="12.88671875" style="37" customWidth="1"/>
    <col min="6" max="6" width="12.10546875" style="37" hidden="1" customWidth="1"/>
    <col min="7" max="7" width="11.10546875" style="385" customWidth="1"/>
    <col min="8" max="8" width="11.6640625" style="36" bestFit="1" customWidth="1"/>
    <col min="9" max="9" width="15.6640625" style="36" customWidth="1"/>
    <col min="10" max="16384" width="8.88671875" style="36" customWidth="1"/>
  </cols>
  <sheetData>
    <row r="1" spans="2:7" ht="132.75" customHeight="1">
      <c r="B1" s="496" t="s">
        <v>529</v>
      </c>
      <c r="C1" s="497"/>
      <c r="D1" s="497"/>
      <c r="E1" s="497"/>
      <c r="F1" s="497"/>
      <c r="G1" s="497"/>
    </row>
    <row r="2" spans="1:7" ht="124.5" customHeight="1">
      <c r="A2" s="498" t="s">
        <v>498</v>
      </c>
      <c r="B2" s="498"/>
      <c r="C2" s="498"/>
      <c r="D2" s="498"/>
      <c r="E2" s="498"/>
      <c r="F2" s="498"/>
      <c r="G2" s="498"/>
    </row>
    <row r="3" spans="1:7" ht="18" customHeight="1">
      <c r="A3" s="499" t="s">
        <v>20</v>
      </c>
      <c r="B3" s="500" t="s">
        <v>85</v>
      </c>
      <c r="C3" s="502" t="s">
        <v>86</v>
      </c>
      <c r="D3" s="504" t="s">
        <v>120</v>
      </c>
      <c r="E3" s="504"/>
      <c r="F3" s="504"/>
      <c r="G3" s="504"/>
    </row>
    <row r="4" spans="1:7" ht="48" customHeight="1">
      <c r="A4" s="499" t="s">
        <v>106</v>
      </c>
      <c r="B4" s="501" t="s">
        <v>106</v>
      </c>
      <c r="C4" s="503" t="s">
        <v>106</v>
      </c>
      <c r="D4" s="283" t="s">
        <v>510</v>
      </c>
      <c r="E4" s="283" t="s">
        <v>499</v>
      </c>
      <c r="F4" s="283" t="s">
        <v>274</v>
      </c>
      <c r="G4" s="384" t="s">
        <v>500</v>
      </c>
    </row>
    <row r="5" spans="1:8" ht="42" customHeight="1">
      <c r="A5" s="230" t="s">
        <v>124</v>
      </c>
      <c r="B5" s="231"/>
      <c r="C5" s="232"/>
      <c r="D5" s="306">
        <f>D6+D9+D11+D17+D19+D22+D26+D28+D30+D34+D36+D39+D41+D67+D69+D71+D73+D79+D83+D88+D90+D95+D108</f>
        <v>420237432.6599999</v>
      </c>
      <c r="E5" s="306">
        <f>E6+E9+E11+E17+E19+E22+E26+E28+E30+E34+E36+E39+E41+E67+E69+E71+E73+E79+E83+E88+E90+E95+E108</f>
        <v>1483759.7</v>
      </c>
      <c r="F5" s="306">
        <f>F6+F9+F11+F17+F19+F22+F26+F28+F30+F34+F36+F39+F41+F67+F69+F71+F73+F79+F83+F88+F90+F95+F108</f>
        <v>0</v>
      </c>
      <c r="G5" s="306">
        <f>G6+G9+G11+G17+G19+G22+G26+G28+G30+G34+G36+G39+G41+G67+G69+G71+G73+G79+G83+G88+G90+G95+G108</f>
        <v>421721192.3599999</v>
      </c>
      <c r="H5" s="433"/>
    </row>
    <row r="6" spans="1:9" ht="39.75" customHeight="1">
      <c r="A6" s="66" t="s">
        <v>173</v>
      </c>
      <c r="B6" s="78" t="s">
        <v>188</v>
      </c>
      <c r="C6" s="118"/>
      <c r="D6" s="286">
        <f>D7+D8</f>
        <v>84450</v>
      </c>
      <c r="E6" s="286"/>
      <c r="F6" s="286"/>
      <c r="G6" s="286">
        <f>G7+G8</f>
        <v>84450</v>
      </c>
      <c r="H6" s="433"/>
      <c r="I6" s="433"/>
    </row>
    <row r="7" spans="1:8" ht="40.5" customHeight="1">
      <c r="A7" s="52" t="s">
        <v>261</v>
      </c>
      <c r="B7" s="57" t="s">
        <v>187</v>
      </c>
      <c r="C7" s="117">
        <v>200</v>
      </c>
      <c r="D7" s="114">
        <v>6500</v>
      </c>
      <c r="E7" s="113"/>
      <c r="F7" s="276"/>
      <c r="G7" s="114">
        <v>6500</v>
      </c>
      <c r="H7" s="433"/>
    </row>
    <row r="8" spans="1:8" ht="40.5" customHeight="1">
      <c r="A8" s="52" t="s">
        <v>261</v>
      </c>
      <c r="B8" s="57" t="s">
        <v>187</v>
      </c>
      <c r="C8" s="117">
        <v>300</v>
      </c>
      <c r="D8" s="114">
        <v>77950</v>
      </c>
      <c r="E8" s="113"/>
      <c r="F8" s="276"/>
      <c r="G8" s="114">
        <v>77950</v>
      </c>
      <c r="H8" s="433"/>
    </row>
    <row r="9" spans="1:8" ht="44.25" customHeight="1">
      <c r="A9" s="66" t="s">
        <v>174</v>
      </c>
      <c r="B9" s="78" t="s">
        <v>190</v>
      </c>
      <c r="C9" s="119"/>
      <c r="D9" s="275">
        <f>D10</f>
        <v>2914334</v>
      </c>
      <c r="E9" s="275">
        <f>E10</f>
        <v>0</v>
      </c>
      <c r="F9" s="275"/>
      <c r="G9" s="367">
        <f>D9+E9</f>
        <v>2914334</v>
      </c>
      <c r="H9" s="433"/>
    </row>
    <row r="10" spans="1:8" ht="63" customHeight="1">
      <c r="A10" s="53" t="s">
        <v>209</v>
      </c>
      <c r="B10" s="57" t="s">
        <v>189</v>
      </c>
      <c r="C10" s="117">
        <v>200</v>
      </c>
      <c r="D10" s="276">
        <v>2914334</v>
      </c>
      <c r="E10" s="276"/>
      <c r="F10" s="276"/>
      <c r="G10" s="429">
        <f>D10+E10</f>
        <v>2914334</v>
      </c>
      <c r="H10" s="433"/>
    </row>
    <row r="11" spans="1:8" ht="63.75" customHeight="1">
      <c r="A11" s="67" t="s">
        <v>175</v>
      </c>
      <c r="B11" s="78" t="s">
        <v>192</v>
      </c>
      <c r="C11" s="119"/>
      <c r="D11" s="275">
        <f>D12</f>
        <v>1127000</v>
      </c>
      <c r="E11" s="275">
        <f>E12</f>
        <v>369327.7</v>
      </c>
      <c r="F11" s="275"/>
      <c r="G11" s="275">
        <f>G12</f>
        <v>1496327.7</v>
      </c>
      <c r="H11" s="433"/>
    </row>
    <row r="12" spans="1:8" ht="30" customHeight="1">
      <c r="A12" s="52" t="s">
        <v>210</v>
      </c>
      <c r="B12" s="57" t="s">
        <v>191</v>
      </c>
      <c r="C12" s="117">
        <v>200</v>
      </c>
      <c r="D12" s="276">
        <f>D13+D14+D15+D16</f>
        <v>1127000</v>
      </c>
      <c r="E12" s="276">
        <f>E13+E14+E15+E16</f>
        <v>369327.7</v>
      </c>
      <c r="F12" s="276">
        <f>F13+F14+F15+F16</f>
        <v>0</v>
      </c>
      <c r="G12" s="276">
        <f>G13+G14+G15+G16</f>
        <v>1496327.7</v>
      </c>
      <c r="H12" s="433"/>
    </row>
    <row r="13" spans="1:8" ht="23.25" customHeight="1">
      <c r="A13" s="115" t="s">
        <v>117</v>
      </c>
      <c r="B13" s="57"/>
      <c r="C13" s="117"/>
      <c r="D13" s="277">
        <v>987500</v>
      </c>
      <c r="E13" s="277">
        <v>369327.7</v>
      </c>
      <c r="F13" s="277"/>
      <c r="G13" s="277">
        <f>D13+E13</f>
        <v>1356827.7</v>
      </c>
      <c r="H13" s="433"/>
    </row>
    <row r="14" spans="1:8" ht="23.25" customHeight="1">
      <c r="A14" s="115" t="s">
        <v>131</v>
      </c>
      <c r="B14" s="57"/>
      <c r="C14" s="117"/>
      <c r="D14" s="277">
        <v>90000</v>
      </c>
      <c r="E14" s="277"/>
      <c r="F14" s="277"/>
      <c r="G14" s="277">
        <v>90000</v>
      </c>
      <c r="H14" s="433"/>
    </row>
    <row r="15" spans="1:8" ht="23.25" customHeight="1">
      <c r="A15" s="115" t="s">
        <v>2</v>
      </c>
      <c r="B15" s="57"/>
      <c r="C15" s="117"/>
      <c r="D15" s="277">
        <v>41500</v>
      </c>
      <c r="E15" s="277"/>
      <c r="F15" s="277"/>
      <c r="G15" s="277">
        <f>D15+E15</f>
        <v>41500</v>
      </c>
      <c r="H15" s="433"/>
    </row>
    <row r="16" spans="1:8" ht="28.5" customHeight="1">
      <c r="A16" s="115" t="s">
        <v>121</v>
      </c>
      <c r="B16" s="57"/>
      <c r="C16" s="117"/>
      <c r="D16" s="277">
        <v>8000</v>
      </c>
      <c r="E16" s="277"/>
      <c r="F16" s="277"/>
      <c r="G16" s="277">
        <v>8000</v>
      </c>
      <c r="H16" s="433"/>
    </row>
    <row r="17" spans="1:8" ht="78.75" customHeight="1">
      <c r="A17" s="68" t="s">
        <v>346</v>
      </c>
      <c r="B17" s="79" t="s">
        <v>193</v>
      </c>
      <c r="C17" s="119"/>
      <c r="D17" s="286">
        <f>D18</f>
        <v>376200</v>
      </c>
      <c r="E17" s="286">
        <f>E18</f>
        <v>0</v>
      </c>
      <c r="F17" s="275"/>
      <c r="G17" s="286">
        <f>G18</f>
        <v>376200</v>
      </c>
      <c r="H17" s="433"/>
    </row>
    <row r="18" spans="1:8" ht="62.25" customHeight="1">
      <c r="A18" s="52" t="s">
        <v>211</v>
      </c>
      <c r="B18" s="57" t="s">
        <v>194</v>
      </c>
      <c r="C18" s="117">
        <v>200</v>
      </c>
      <c r="D18" s="277">
        <v>376200</v>
      </c>
      <c r="E18" s="277"/>
      <c r="F18" s="276"/>
      <c r="G18" s="277">
        <v>376200</v>
      </c>
      <c r="H18" s="433"/>
    </row>
    <row r="19" spans="1:8" ht="81" customHeight="1">
      <c r="A19" s="68" t="s">
        <v>176</v>
      </c>
      <c r="B19" s="78" t="s">
        <v>236</v>
      </c>
      <c r="C19" s="119"/>
      <c r="D19" s="286">
        <f>D20+D21</f>
        <v>179900</v>
      </c>
      <c r="E19" s="286">
        <f>E20+E21</f>
        <v>0</v>
      </c>
      <c r="F19" s="286">
        <f>F20+F21</f>
        <v>0</v>
      </c>
      <c r="G19" s="286">
        <f>G20+G21</f>
        <v>179900</v>
      </c>
      <c r="H19" s="433"/>
    </row>
    <row r="20" spans="1:8" ht="59.25" customHeight="1">
      <c r="A20" s="448" t="s">
        <v>238</v>
      </c>
      <c r="B20" s="88" t="s">
        <v>237</v>
      </c>
      <c r="C20" s="304">
        <v>100</v>
      </c>
      <c r="D20" s="305">
        <v>13600</v>
      </c>
      <c r="E20" s="305"/>
      <c r="F20" s="305"/>
      <c r="G20" s="305">
        <f>D20+E20</f>
        <v>13600</v>
      </c>
      <c r="H20" s="433"/>
    </row>
    <row r="21" spans="1:8" s="81" customFormat="1" ht="49.5" customHeight="1">
      <c r="A21" s="448" t="s">
        <v>238</v>
      </c>
      <c r="B21" s="88" t="s">
        <v>237</v>
      </c>
      <c r="C21" s="120">
        <v>200</v>
      </c>
      <c r="D21" s="287">
        <v>166300</v>
      </c>
      <c r="E21" s="287"/>
      <c r="F21" s="287"/>
      <c r="G21" s="305">
        <f>D21+E21</f>
        <v>166300</v>
      </c>
      <c r="H21" s="433"/>
    </row>
    <row r="22" spans="1:8" ht="104.25" customHeight="1">
      <c r="A22" s="68" t="s">
        <v>177</v>
      </c>
      <c r="B22" s="310" t="s">
        <v>195</v>
      </c>
      <c r="C22" s="311"/>
      <c r="D22" s="291">
        <f>D23+D25+D24</f>
        <v>23656528.59</v>
      </c>
      <c r="E22" s="291">
        <f>E23+E25</f>
        <v>-93645</v>
      </c>
      <c r="F22" s="291"/>
      <c r="G22" s="367">
        <f>D22+E22</f>
        <v>23562883.59</v>
      </c>
      <c r="H22" s="433"/>
    </row>
    <row r="23" spans="1:8" ht="87" customHeight="1">
      <c r="A23" s="52" t="s">
        <v>212</v>
      </c>
      <c r="B23" s="57" t="s">
        <v>196</v>
      </c>
      <c r="C23" s="117">
        <v>200</v>
      </c>
      <c r="D23" s="277">
        <v>20556636.82</v>
      </c>
      <c r="E23" s="277">
        <v>-93645</v>
      </c>
      <c r="F23" s="277"/>
      <c r="G23" s="429">
        <f>D23+E23</f>
        <v>20462991.82</v>
      </c>
      <c r="H23" s="433"/>
    </row>
    <row r="24" spans="1:8" ht="87" customHeight="1">
      <c r="A24" s="52" t="s">
        <v>212</v>
      </c>
      <c r="B24" s="57" t="s">
        <v>196</v>
      </c>
      <c r="C24" s="117">
        <v>800</v>
      </c>
      <c r="D24" s="277">
        <v>50000</v>
      </c>
      <c r="E24" s="277"/>
      <c r="F24" s="277"/>
      <c r="G24" s="429">
        <v>50000</v>
      </c>
      <c r="H24" s="433"/>
    </row>
    <row r="25" spans="1:8" ht="60" customHeight="1">
      <c r="A25" s="52" t="s">
        <v>409</v>
      </c>
      <c r="B25" s="57" t="s">
        <v>408</v>
      </c>
      <c r="C25" s="117">
        <v>200</v>
      </c>
      <c r="D25" s="277">
        <v>3049891.77</v>
      </c>
      <c r="E25" s="277"/>
      <c r="F25" s="277"/>
      <c r="G25" s="277">
        <v>3049891.77</v>
      </c>
      <c r="H25" s="433"/>
    </row>
    <row r="26" spans="1:8" ht="39.75" customHeight="1">
      <c r="A26" s="326" t="s">
        <v>178</v>
      </c>
      <c r="B26" s="312" t="s">
        <v>197</v>
      </c>
      <c r="C26" s="313"/>
      <c r="D26" s="307">
        <f>D27</f>
        <v>240000</v>
      </c>
      <c r="E26" s="307">
        <f>E27</f>
        <v>15706</v>
      </c>
      <c r="F26" s="307"/>
      <c r="G26" s="307">
        <f>G27</f>
        <v>255706</v>
      </c>
      <c r="H26" s="433"/>
    </row>
    <row r="27" spans="1:8" ht="26.25" customHeight="1">
      <c r="A27" s="80" t="s">
        <v>213</v>
      </c>
      <c r="B27" s="83" t="s">
        <v>198</v>
      </c>
      <c r="C27" s="122">
        <v>200</v>
      </c>
      <c r="D27" s="285">
        <v>240000</v>
      </c>
      <c r="E27" s="285">
        <v>15706</v>
      </c>
      <c r="F27" s="285"/>
      <c r="G27" s="285">
        <f>D27+E27</f>
        <v>255706</v>
      </c>
      <c r="H27" s="433"/>
    </row>
    <row r="28" spans="1:8" s="58" customFormat="1" ht="104.25" customHeight="1">
      <c r="A28" s="69" t="s">
        <v>179</v>
      </c>
      <c r="B28" s="82" t="s">
        <v>199</v>
      </c>
      <c r="C28" s="121"/>
      <c r="D28" s="284">
        <f>D29</f>
        <v>5654848</v>
      </c>
      <c r="E28" s="284">
        <f>E29</f>
        <v>0</v>
      </c>
      <c r="F28" s="284"/>
      <c r="G28" s="284">
        <f>G29</f>
        <v>5654848</v>
      </c>
      <c r="H28" s="433"/>
    </row>
    <row r="29" spans="1:8" s="58" customFormat="1" ht="75" customHeight="1">
      <c r="A29" s="61" t="s">
        <v>214</v>
      </c>
      <c r="B29" s="83" t="s">
        <v>200</v>
      </c>
      <c r="C29" s="124">
        <v>200</v>
      </c>
      <c r="D29" s="285">
        <v>5654848</v>
      </c>
      <c r="E29" s="285"/>
      <c r="F29" s="285"/>
      <c r="G29" s="285">
        <f>D29+E29</f>
        <v>5654848</v>
      </c>
      <c r="H29" s="433"/>
    </row>
    <row r="30" spans="1:8" ht="72" customHeight="1">
      <c r="A30" s="70" t="s">
        <v>181</v>
      </c>
      <c r="B30" s="82" t="s">
        <v>201</v>
      </c>
      <c r="C30" s="125"/>
      <c r="D30" s="291">
        <f>D31+D33+D32</f>
        <v>1378770</v>
      </c>
      <c r="E30" s="291">
        <f>E31+E33+E32</f>
        <v>0</v>
      </c>
      <c r="F30" s="291"/>
      <c r="G30" s="367">
        <f>D30+E30</f>
        <v>1378770</v>
      </c>
      <c r="H30" s="433"/>
    </row>
    <row r="31" spans="1:8" ht="67.5" customHeight="1">
      <c r="A31" s="53" t="s">
        <v>215</v>
      </c>
      <c r="B31" s="83" t="s">
        <v>202</v>
      </c>
      <c r="C31" s="126">
        <v>400</v>
      </c>
      <c r="D31" s="277"/>
      <c r="E31" s="277"/>
      <c r="F31" s="277"/>
      <c r="G31" s="429"/>
      <c r="H31" s="433"/>
    </row>
    <row r="32" spans="1:8" ht="28.5" customHeight="1">
      <c r="A32" s="61" t="s">
        <v>216</v>
      </c>
      <c r="B32" s="83" t="s">
        <v>203</v>
      </c>
      <c r="C32" s="124">
        <v>400</v>
      </c>
      <c r="D32" s="278">
        <v>399106</v>
      </c>
      <c r="E32" s="278"/>
      <c r="F32" s="280"/>
      <c r="G32" s="429">
        <f>D32+E32</f>
        <v>399106</v>
      </c>
      <c r="H32" s="433"/>
    </row>
    <row r="33" spans="1:8" ht="28.5" customHeight="1">
      <c r="A33" s="61" t="s">
        <v>506</v>
      </c>
      <c r="B33" s="83" t="s">
        <v>305</v>
      </c>
      <c r="C33" s="124">
        <v>200</v>
      </c>
      <c r="D33" s="290">
        <v>979664</v>
      </c>
      <c r="E33" s="290"/>
      <c r="F33" s="290"/>
      <c r="G33" s="429">
        <f>D33+E33</f>
        <v>979664</v>
      </c>
      <c r="H33" s="433"/>
    </row>
    <row r="34" spans="1:8" s="59" customFormat="1" ht="54.75" customHeight="1">
      <c r="A34" s="71" t="s">
        <v>269</v>
      </c>
      <c r="B34" s="82" t="s">
        <v>204</v>
      </c>
      <c r="C34" s="119"/>
      <c r="D34" s="288">
        <f>D35</f>
        <v>80000</v>
      </c>
      <c r="E34" s="288"/>
      <c r="F34" s="288"/>
      <c r="G34" s="288">
        <f>G35</f>
        <v>80000</v>
      </c>
      <c r="H34" s="433"/>
    </row>
    <row r="35" spans="1:8" s="59" customFormat="1" ht="44.25" customHeight="1">
      <c r="A35" s="52" t="s">
        <v>217</v>
      </c>
      <c r="B35" s="83" t="s">
        <v>205</v>
      </c>
      <c r="C35" s="117">
        <v>200</v>
      </c>
      <c r="D35" s="289">
        <v>80000</v>
      </c>
      <c r="E35" s="285"/>
      <c r="F35" s="285"/>
      <c r="G35" s="289">
        <v>80000</v>
      </c>
      <c r="H35" s="433"/>
    </row>
    <row r="36" spans="1:8" s="58" customFormat="1" ht="53.25" customHeight="1">
      <c r="A36" s="87" t="s">
        <v>180</v>
      </c>
      <c r="B36" s="82" t="s">
        <v>206</v>
      </c>
      <c r="C36" s="121"/>
      <c r="D36" s="284">
        <f>D37+D38</f>
        <v>10385007.83</v>
      </c>
      <c r="E36" s="284">
        <f>E37+E38</f>
        <v>1072011</v>
      </c>
      <c r="F36" s="284">
        <f>F37+F38</f>
        <v>0</v>
      </c>
      <c r="G36" s="284">
        <f>G37+G38</f>
        <v>11457018.83</v>
      </c>
      <c r="H36" s="433"/>
    </row>
    <row r="37" spans="1:8" s="58" customFormat="1" ht="17.25" customHeight="1">
      <c r="A37" s="61" t="s">
        <v>218</v>
      </c>
      <c r="B37" s="83" t="s">
        <v>207</v>
      </c>
      <c r="C37" s="123">
        <v>200</v>
      </c>
      <c r="D37" s="285">
        <v>5988423.57</v>
      </c>
      <c r="E37" s="285">
        <v>783545</v>
      </c>
      <c r="F37" s="279"/>
      <c r="G37" s="289">
        <f aca="true" t="shared" si="0" ref="G37:G44">D37+E37</f>
        <v>6771968.57</v>
      </c>
      <c r="H37" s="433"/>
    </row>
    <row r="38" spans="1:8" s="58" customFormat="1" ht="26.25" customHeight="1">
      <c r="A38" s="61" t="s">
        <v>219</v>
      </c>
      <c r="B38" s="83" t="s">
        <v>208</v>
      </c>
      <c r="C38" s="124">
        <v>200</v>
      </c>
      <c r="D38" s="289">
        <v>4396584.26</v>
      </c>
      <c r="E38" s="285">
        <v>288466</v>
      </c>
      <c r="F38" s="279"/>
      <c r="G38" s="289">
        <f t="shared" si="0"/>
        <v>4685050.26</v>
      </c>
      <c r="H38" s="433"/>
    </row>
    <row r="39" spans="1:8" s="58" customFormat="1" ht="72" customHeight="1">
      <c r="A39" s="71" t="s">
        <v>262</v>
      </c>
      <c r="B39" s="82" t="s">
        <v>220</v>
      </c>
      <c r="C39" s="119"/>
      <c r="D39" s="288">
        <f>D40</f>
        <v>24000</v>
      </c>
      <c r="E39" s="288"/>
      <c r="F39" s="288"/>
      <c r="G39" s="288">
        <f t="shared" si="0"/>
        <v>24000</v>
      </c>
      <c r="H39" s="433"/>
    </row>
    <row r="40" spans="1:8" s="58" customFormat="1" ht="41.25" customHeight="1">
      <c r="A40" s="61" t="s">
        <v>222</v>
      </c>
      <c r="B40" s="116" t="s">
        <v>221</v>
      </c>
      <c r="C40" s="127">
        <v>200</v>
      </c>
      <c r="D40" s="292">
        <v>24000</v>
      </c>
      <c r="E40" s="292"/>
      <c r="F40" s="292"/>
      <c r="G40" s="292">
        <f t="shared" si="0"/>
        <v>24000</v>
      </c>
      <c r="H40" s="433"/>
    </row>
    <row r="41" spans="1:8" s="58" customFormat="1" ht="42.75" customHeight="1">
      <c r="A41" s="72" t="s">
        <v>182</v>
      </c>
      <c r="B41" s="82" t="s">
        <v>223</v>
      </c>
      <c r="C41" s="119"/>
      <c r="D41" s="286">
        <f>D42+D46+D47+D48+D49+D53+D54+D55+D61+D65+D66+D58</f>
        <v>25315048.650000002</v>
      </c>
      <c r="E41" s="286">
        <f>E42+E46+E47+E48+E49+E53+E54+E55+E61+E65+E66+E58</f>
        <v>120360</v>
      </c>
      <c r="F41" s="286"/>
      <c r="G41" s="367">
        <f t="shared" si="0"/>
        <v>25435408.650000002</v>
      </c>
      <c r="H41" s="433"/>
    </row>
    <row r="42" spans="1:8" s="58" customFormat="1" ht="63" customHeight="1">
      <c r="A42" s="356" t="s">
        <v>285</v>
      </c>
      <c r="B42" s="392" t="s">
        <v>224</v>
      </c>
      <c r="C42" s="304"/>
      <c r="D42" s="388">
        <f>D43+D44+D45</f>
        <v>5069898.82</v>
      </c>
      <c r="E42" s="388">
        <f>E43+E44+E45</f>
        <v>13000</v>
      </c>
      <c r="F42" s="388"/>
      <c r="G42" s="388">
        <f t="shared" si="0"/>
        <v>5082898.82</v>
      </c>
      <c r="H42" s="433"/>
    </row>
    <row r="43" spans="1:8" s="58" customFormat="1" ht="63.75" customHeight="1">
      <c r="A43" s="393" t="s">
        <v>286</v>
      </c>
      <c r="B43" s="392" t="s">
        <v>224</v>
      </c>
      <c r="C43" s="304">
        <v>100</v>
      </c>
      <c r="D43" s="289">
        <v>4086645.13</v>
      </c>
      <c r="E43" s="278">
        <v>10000</v>
      </c>
      <c r="F43" s="114"/>
      <c r="G43" s="289">
        <f t="shared" si="0"/>
        <v>4096645.13</v>
      </c>
      <c r="H43" s="433"/>
    </row>
    <row r="44" spans="1:8" s="58" customFormat="1" ht="60.75" customHeight="1">
      <c r="A44" s="393" t="s">
        <v>286</v>
      </c>
      <c r="B44" s="394" t="s">
        <v>224</v>
      </c>
      <c r="C44" s="395">
        <v>200</v>
      </c>
      <c r="D44" s="292">
        <v>983253.69</v>
      </c>
      <c r="E44" s="278">
        <v>3000</v>
      </c>
      <c r="F44" s="114"/>
      <c r="G44" s="289">
        <f t="shared" si="0"/>
        <v>986253.69</v>
      </c>
      <c r="H44" s="433"/>
    </row>
    <row r="45" spans="1:8" s="58" customFormat="1" ht="67.5" customHeight="1">
      <c r="A45" s="393" t="s">
        <v>286</v>
      </c>
      <c r="B45" s="396" t="s">
        <v>224</v>
      </c>
      <c r="C45" s="304">
        <v>800</v>
      </c>
      <c r="D45" s="277"/>
      <c r="E45" s="277"/>
      <c r="F45" s="277"/>
      <c r="G45" s="386"/>
      <c r="H45" s="433"/>
    </row>
    <row r="46" spans="1:8" s="58" customFormat="1" ht="91.5" customHeight="1">
      <c r="A46" s="356" t="s">
        <v>300</v>
      </c>
      <c r="B46" s="215" t="s">
        <v>394</v>
      </c>
      <c r="C46" s="111">
        <v>100</v>
      </c>
      <c r="D46" s="389">
        <v>743505.49</v>
      </c>
      <c r="E46" s="388"/>
      <c r="F46" s="388"/>
      <c r="G46" s="389">
        <v>743505.49</v>
      </c>
      <c r="H46" s="433"/>
    </row>
    <row r="47" spans="1:8" s="58" customFormat="1" ht="67.5" customHeight="1">
      <c r="A47" s="356" t="s">
        <v>395</v>
      </c>
      <c r="B47" s="215" t="s">
        <v>396</v>
      </c>
      <c r="C47" s="111">
        <v>100</v>
      </c>
      <c r="D47" s="389">
        <v>39131.87</v>
      </c>
      <c r="E47" s="388"/>
      <c r="F47" s="388"/>
      <c r="G47" s="389">
        <v>39131.87</v>
      </c>
      <c r="H47" s="433"/>
    </row>
    <row r="48" spans="1:8" s="58" customFormat="1" ht="67.5" customHeight="1">
      <c r="A48" s="356" t="s">
        <v>397</v>
      </c>
      <c r="B48" s="215" t="s">
        <v>398</v>
      </c>
      <c r="C48" s="111">
        <v>200</v>
      </c>
      <c r="D48" s="389">
        <v>1540666.19</v>
      </c>
      <c r="E48" s="388"/>
      <c r="F48" s="388"/>
      <c r="G48" s="389">
        <f>D48+E48</f>
        <v>1540666.19</v>
      </c>
      <c r="H48" s="433"/>
    </row>
    <row r="49" spans="1:8" s="58" customFormat="1" ht="51" customHeight="1">
      <c r="A49" s="397" t="s">
        <v>287</v>
      </c>
      <c r="B49" s="398" t="s">
        <v>225</v>
      </c>
      <c r="C49" s="399"/>
      <c r="D49" s="390">
        <f>D50+D51+D52</f>
        <v>6030108.8</v>
      </c>
      <c r="E49" s="390">
        <f>E50+E51+E52</f>
        <v>9000</v>
      </c>
      <c r="F49" s="390"/>
      <c r="G49" s="389">
        <f>D49+E49</f>
        <v>6039108.8</v>
      </c>
      <c r="H49" s="433"/>
    </row>
    <row r="50" spans="1:8" s="58" customFormat="1" ht="51" customHeight="1">
      <c r="A50" s="393" t="s">
        <v>288</v>
      </c>
      <c r="B50" s="392" t="s">
        <v>225</v>
      </c>
      <c r="C50" s="304">
        <v>100</v>
      </c>
      <c r="D50" s="285">
        <v>4376992.84</v>
      </c>
      <c r="E50" s="285"/>
      <c r="F50" s="285"/>
      <c r="G50" s="285">
        <f>D50+E50</f>
        <v>4376992.84</v>
      </c>
      <c r="H50" s="433"/>
    </row>
    <row r="51" spans="1:8" s="58" customFormat="1" ht="54" customHeight="1">
      <c r="A51" s="393" t="s">
        <v>288</v>
      </c>
      <c r="B51" s="392" t="s">
        <v>225</v>
      </c>
      <c r="C51" s="304">
        <v>200</v>
      </c>
      <c r="D51" s="285">
        <v>1625182.96</v>
      </c>
      <c r="E51" s="285">
        <v>9000</v>
      </c>
      <c r="F51" s="285"/>
      <c r="G51" s="429">
        <f>D51+E51</f>
        <v>1634182.96</v>
      </c>
      <c r="H51" s="433"/>
    </row>
    <row r="52" spans="1:8" s="58" customFormat="1" ht="54" customHeight="1">
      <c r="A52" s="400" t="s">
        <v>288</v>
      </c>
      <c r="B52" s="394" t="s">
        <v>225</v>
      </c>
      <c r="C52" s="395">
        <v>800</v>
      </c>
      <c r="D52" s="292">
        <v>27933</v>
      </c>
      <c r="E52" s="292"/>
      <c r="F52" s="292"/>
      <c r="G52" s="292">
        <v>27933</v>
      </c>
      <c r="H52" s="433"/>
    </row>
    <row r="53" spans="1:8" s="58" customFormat="1" ht="80.25" customHeight="1">
      <c r="A53" s="356" t="s">
        <v>300</v>
      </c>
      <c r="B53" s="215" t="s">
        <v>399</v>
      </c>
      <c r="C53" s="111">
        <v>100</v>
      </c>
      <c r="D53" s="389">
        <v>2230516.44</v>
      </c>
      <c r="E53" s="388"/>
      <c r="F53" s="388"/>
      <c r="G53" s="389">
        <v>2230516.44</v>
      </c>
      <c r="H53" s="433"/>
    </row>
    <row r="54" spans="1:8" s="58" customFormat="1" ht="66.75" customHeight="1">
      <c r="A54" s="356" t="s">
        <v>395</v>
      </c>
      <c r="B54" s="215" t="s">
        <v>400</v>
      </c>
      <c r="C54" s="111">
        <v>100</v>
      </c>
      <c r="D54" s="389">
        <v>117395.6</v>
      </c>
      <c r="E54" s="388"/>
      <c r="F54" s="388"/>
      <c r="G54" s="389">
        <v>117395.6</v>
      </c>
      <c r="H54" s="433"/>
    </row>
    <row r="55" spans="1:8" s="58" customFormat="1" ht="84.75" customHeight="1">
      <c r="A55" s="303" t="s">
        <v>356</v>
      </c>
      <c r="B55" s="251" t="s">
        <v>357</v>
      </c>
      <c r="C55" s="304"/>
      <c r="D55" s="388">
        <f>D56</f>
        <v>460000</v>
      </c>
      <c r="E55" s="388"/>
      <c r="F55" s="388"/>
      <c r="G55" s="388">
        <f>G56</f>
        <v>460000</v>
      </c>
      <c r="H55" s="433"/>
    </row>
    <row r="56" spans="1:8" s="58" customFormat="1" ht="84.75" customHeight="1">
      <c r="A56" s="303" t="s">
        <v>356</v>
      </c>
      <c r="B56" s="251" t="s">
        <v>357</v>
      </c>
      <c r="C56" s="304">
        <v>100</v>
      </c>
      <c r="D56" s="305">
        <v>460000</v>
      </c>
      <c r="E56" s="305"/>
      <c r="F56" s="305"/>
      <c r="G56" s="305">
        <v>460000</v>
      </c>
      <c r="H56" s="433"/>
    </row>
    <row r="57" spans="1:8" s="58" customFormat="1" ht="74.25" customHeight="1">
      <c r="A57" s="303" t="s">
        <v>356</v>
      </c>
      <c r="B57" s="251" t="s">
        <v>357</v>
      </c>
      <c r="C57" s="304">
        <v>200</v>
      </c>
      <c r="D57" s="305"/>
      <c r="E57" s="305"/>
      <c r="F57" s="305"/>
      <c r="G57" s="386"/>
      <c r="H57" s="433"/>
    </row>
    <row r="58" spans="1:8" s="58" customFormat="1" ht="74.25" customHeight="1">
      <c r="A58" s="303" t="s">
        <v>456</v>
      </c>
      <c r="B58" s="251" t="s">
        <v>486</v>
      </c>
      <c r="C58" s="304">
        <v>200</v>
      </c>
      <c r="D58" s="388">
        <f>D59+D60</f>
        <v>50000</v>
      </c>
      <c r="E58" s="388"/>
      <c r="F58" s="388"/>
      <c r="G58" s="388">
        <f>G59+G60</f>
        <v>50000</v>
      </c>
      <c r="H58" s="433"/>
    </row>
    <row r="59" spans="1:8" s="58" customFormat="1" ht="26.25" customHeight="1">
      <c r="A59" s="401" t="s">
        <v>421</v>
      </c>
      <c r="B59" s="350"/>
      <c r="C59" s="304"/>
      <c r="D59" s="305">
        <v>44238</v>
      </c>
      <c r="E59" s="305"/>
      <c r="F59" s="305"/>
      <c r="G59" s="305">
        <v>44238</v>
      </c>
      <c r="H59" s="433"/>
    </row>
    <row r="60" spans="1:8" s="58" customFormat="1" ht="27" customHeight="1">
      <c r="A60" s="401" t="s">
        <v>422</v>
      </c>
      <c r="B60" s="350"/>
      <c r="C60" s="304"/>
      <c r="D60" s="305">
        <v>5762</v>
      </c>
      <c r="E60" s="305"/>
      <c r="F60" s="305"/>
      <c r="G60" s="305">
        <v>5762</v>
      </c>
      <c r="H60" s="433"/>
    </row>
    <row r="61" spans="1:8" s="58" customFormat="1" ht="51" customHeight="1">
      <c r="A61" s="397" t="s">
        <v>289</v>
      </c>
      <c r="B61" s="402" t="s">
        <v>226</v>
      </c>
      <c r="C61" s="399"/>
      <c r="D61" s="391">
        <f>D62+D63+D64</f>
        <v>6881572.73</v>
      </c>
      <c r="E61" s="391">
        <f>E62+E63+E64</f>
        <v>98360</v>
      </c>
      <c r="F61" s="391"/>
      <c r="G61" s="389">
        <f>D61+E61</f>
        <v>6979932.73</v>
      </c>
      <c r="H61" s="433"/>
    </row>
    <row r="62" spans="1:8" s="58" customFormat="1" ht="50.25" customHeight="1">
      <c r="A62" s="393" t="s">
        <v>290</v>
      </c>
      <c r="B62" s="403" t="s">
        <v>226</v>
      </c>
      <c r="C62" s="304">
        <v>100</v>
      </c>
      <c r="D62" s="277">
        <v>4888429.62</v>
      </c>
      <c r="E62" s="278"/>
      <c r="F62" s="277"/>
      <c r="G62" s="429">
        <f>D62+E62</f>
        <v>4888429.62</v>
      </c>
      <c r="H62" s="433"/>
    </row>
    <row r="63" spans="1:8" s="58" customFormat="1" ht="51" customHeight="1">
      <c r="A63" s="393" t="s">
        <v>290</v>
      </c>
      <c r="B63" s="403" t="s">
        <v>226</v>
      </c>
      <c r="C63" s="304">
        <v>200</v>
      </c>
      <c r="D63" s="277">
        <v>1990143.11</v>
      </c>
      <c r="E63" s="305">
        <v>98360</v>
      </c>
      <c r="F63" s="277"/>
      <c r="G63" s="429">
        <f>D63+E63</f>
        <v>2088503.11</v>
      </c>
      <c r="H63" s="433"/>
    </row>
    <row r="64" spans="1:8" s="58" customFormat="1" ht="53.25" customHeight="1">
      <c r="A64" s="393" t="s">
        <v>290</v>
      </c>
      <c r="B64" s="403" t="s">
        <v>226</v>
      </c>
      <c r="C64" s="304">
        <v>800</v>
      </c>
      <c r="D64" s="277">
        <v>3000</v>
      </c>
      <c r="E64" s="277"/>
      <c r="F64" s="277"/>
      <c r="G64" s="429">
        <f>D64+E64</f>
        <v>3000</v>
      </c>
      <c r="H64" s="433"/>
    </row>
    <row r="65" spans="1:8" s="58" customFormat="1" ht="80.25" customHeight="1">
      <c r="A65" s="356" t="s">
        <v>300</v>
      </c>
      <c r="B65" s="215" t="s">
        <v>401</v>
      </c>
      <c r="C65" s="111">
        <v>100</v>
      </c>
      <c r="D65" s="389">
        <v>2044640.07</v>
      </c>
      <c r="E65" s="388"/>
      <c r="F65" s="388"/>
      <c r="G65" s="389">
        <v>2044640.07</v>
      </c>
      <c r="H65" s="433"/>
    </row>
    <row r="66" spans="1:8" s="58" customFormat="1" ht="75.75" customHeight="1">
      <c r="A66" s="356" t="s">
        <v>395</v>
      </c>
      <c r="B66" s="215" t="s">
        <v>402</v>
      </c>
      <c r="C66" s="111">
        <v>100</v>
      </c>
      <c r="D66" s="389">
        <v>107612.64</v>
      </c>
      <c r="E66" s="388"/>
      <c r="F66" s="388"/>
      <c r="G66" s="389">
        <v>107612.64</v>
      </c>
      <c r="H66" s="433"/>
    </row>
    <row r="67" spans="1:8" ht="84" customHeight="1">
      <c r="A67" s="321" t="s">
        <v>183</v>
      </c>
      <c r="B67" s="77" t="s">
        <v>227</v>
      </c>
      <c r="C67" s="322"/>
      <c r="D67" s="323">
        <f>D68</f>
        <v>27234</v>
      </c>
      <c r="E67" s="323"/>
      <c r="F67" s="323"/>
      <c r="G67" s="323">
        <f>G68</f>
        <v>27234</v>
      </c>
      <c r="H67" s="433"/>
    </row>
    <row r="68" spans="1:8" ht="57.75" customHeight="1">
      <c r="A68" s="53" t="s">
        <v>228</v>
      </c>
      <c r="B68" s="85" t="s">
        <v>229</v>
      </c>
      <c r="C68" s="124">
        <v>300</v>
      </c>
      <c r="D68" s="289">
        <v>27234</v>
      </c>
      <c r="E68" s="289"/>
      <c r="F68" s="289"/>
      <c r="G68" s="289">
        <v>27234</v>
      </c>
      <c r="H68" s="433"/>
    </row>
    <row r="69" spans="1:8" ht="58.5" customHeight="1">
      <c r="A69" s="67" t="s">
        <v>184</v>
      </c>
      <c r="B69" s="84" t="s">
        <v>230</v>
      </c>
      <c r="C69" s="128"/>
      <c r="D69" s="288">
        <f>D70</f>
        <v>874493</v>
      </c>
      <c r="E69" s="288">
        <f>E70</f>
        <v>0</v>
      </c>
      <c r="F69" s="288"/>
      <c r="G69" s="288">
        <f>G70</f>
        <v>874493</v>
      </c>
      <c r="H69" s="433"/>
    </row>
    <row r="70" spans="1:8" ht="87.75" customHeight="1">
      <c r="A70" s="52" t="s">
        <v>231</v>
      </c>
      <c r="B70" s="86" t="s">
        <v>232</v>
      </c>
      <c r="C70" s="127">
        <v>200</v>
      </c>
      <c r="D70" s="292">
        <v>874493</v>
      </c>
      <c r="E70" s="289"/>
      <c r="F70" s="289"/>
      <c r="G70" s="292">
        <f>D70+E70</f>
        <v>874493</v>
      </c>
      <c r="H70" s="433"/>
    </row>
    <row r="71" spans="1:8" ht="81.75" customHeight="1">
      <c r="A71" s="66" t="s">
        <v>185</v>
      </c>
      <c r="B71" s="82" t="s">
        <v>233</v>
      </c>
      <c r="C71" s="119"/>
      <c r="D71" s="286">
        <f>D72</f>
        <v>52683</v>
      </c>
      <c r="E71" s="286"/>
      <c r="F71" s="286"/>
      <c r="G71" s="286">
        <f>G72</f>
        <v>52683</v>
      </c>
      <c r="H71" s="433"/>
    </row>
    <row r="72" spans="1:8" ht="33" customHeight="1">
      <c r="A72" s="234" t="s">
        <v>234</v>
      </c>
      <c r="B72" s="86" t="s">
        <v>235</v>
      </c>
      <c r="C72" s="127">
        <v>200</v>
      </c>
      <c r="D72" s="293">
        <v>52683</v>
      </c>
      <c r="E72" s="292"/>
      <c r="F72" s="292"/>
      <c r="G72" s="293">
        <v>52683</v>
      </c>
      <c r="H72" s="433"/>
    </row>
    <row r="73" spans="1:8" ht="33" customHeight="1">
      <c r="A73" s="315" t="s">
        <v>358</v>
      </c>
      <c r="B73" s="82" t="s">
        <v>390</v>
      </c>
      <c r="C73" s="316"/>
      <c r="D73" s="286">
        <f>D74+D78</f>
        <v>220231358.8</v>
      </c>
      <c r="E73" s="286">
        <f>E74+E78</f>
        <v>0</v>
      </c>
      <c r="F73" s="286">
        <f>F74+F78</f>
        <v>0</v>
      </c>
      <c r="G73" s="286">
        <f>G74+G78</f>
        <v>220231358.8</v>
      </c>
      <c r="H73" s="433"/>
    </row>
    <row r="74" spans="1:8" ht="85.5" customHeight="1">
      <c r="A74" s="52" t="s">
        <v>442</v>
      </c>
      <c r="B74" s="314" t="s">
        <v>441</v>
      </c>
      <c r="C74" s="117">
        <v>400</v>
      </c>
      <c r="D74" s="277">
        <f>D75+D76+D77</f>
        <v>219992200</v>
      </c>
      <c r="E74" s="277">
        <f>E75+E76+E77</f>
        <v>0</v>
      </c>
      <c r="F74" s="277"/>
      <c r="G74" s="277">
        <f>G75+G76+G77</f>
        <v>219992200</v>
      </c>
      <c r="H74" s="433"/>
    </row>
    <row r="75" spans="1:8" ht="21" customHeight="1">
      <c r="A75" s="115" t="s">
        <v>494</v>
      </c>
      <c r="B75" s="314"/>
      <c r="C75" s="117"/>
      <c r="D75" s="155">
        <v>217770400</v>
      </c>
      <c r="E75" s="155"/>
      <c r="F75" s="73"/>
      <c r="G75" s="155">
        <f>D75+E75</f>
        <v>217770400</v>
      </c>
      <c r="H75" s="433"/>
    </row>
    <row r="76" spans="1:8" ht="24.75" customHeight="1">
      <c r="A76" s="115" t="s">
        <v>421</v>
      </c>
      <c r="B76" s="314"/>
      <c r="C76" s="117"/>
      <c r="D76" s="155">
        <v>2199800</v>
      </c>
      <c r="E76" s="155"/>
      <c r="F76" s="73"/>
      <c r="G76" s="155">
        <f>D76+E76</f>
        <v>2199800</v>
      </c>
      <c r="H76" s="433"/>
    </row>
    <row r="77" spans="1:8" ht="24.75" customHeight="1">
      <c r="A77" s="115" t="s">
        <v>422</v>
      </c>
      <c r="B77" s="314"/>
      <c r="C77" s="117"/>
      <c r="D77" s="155">
        <v>22000</v>
      </c>
      <c r="E77" s="155"/>
      <c r="F77" s="73"/>
      <c r="G77" s="155">
        <f>D77+E77</f>
        <v>22000</v>
      </c>
      <c r="H77" s="433"/>
    </row>
    <row r="78" spans="1:8" ht="33" customHeight="1">
      <c r="A78" s="52" t="s">
        <v>525</v>
      </c>
      <c r="B78" s="314" t="s">
        <v>524</v>
      </c>
      <c r="C78" s="117">
        <v>200</v>
      </c>
      <c r="D78" s="277">
        <v>239158.8</v>
      </c>
      <c r="E78" s="277"/>
      <c r="F78" s="73"/>
      <c r="G78" s="277">
        <f>D78+E78</f>
        <v>239158.8</v>
      </c>
      <c r="H78" s="433"/>
    </row>
    <row r="79" spans="1:8" ht="54" customHeight="1">
      <c r="A79" s="330" t="s">
        <v>423</v>
      </c>
      <c r="B79" s="79"/>
      <c r="C79" s="119"/>
      <c r="D79" s="286">
        <f>D80+D81+D82</f>
        <v>61542773.4</v>
      </c>
      <c r="E79" s="286">
        <f>E80+E81+E82</f>
        <v>0</v>
      </c>
      <c r="F79" s="286">
        <f>F80+F81+F82</f>
        <v>0</v>
      </c>
      <c r="G79" s="286">
        <f>D79+E79</f>
        <v>61542773.4</v>
      </c>
      <c r="H79" s="433"/>
    </row>
    <row r="80" spans="1:8" ht="147" customHeight="1">
      <c r="A80" s="63" t="s">
        <v>424</v>
      </c>
      <c r="B80" s="254" t="s">
        <v>425</v>
      </c>
      <c r="C80" s="304">
        <v>400</v>
      </c>
      <c r="D80" s="278">
        <v>60465087</v>
      </c>
      <c r="E80" s="277"/>
      <c r="F80" s="277"/>
      <c r="G80" s="278">
        <v>60465087</v>
      </c>
      <c r="H80" s="433"/>
    </row>
    <row r="81" spans="1:8" ht="106.5" customHeight="1">
      <c r="A81" s="63" t="s">
        <v>426</v>
      </c>
      <c r="B81" s="254" t="s">
        <v>427</v>
      </c>
      <c r="C81" s="304">
        <v>400</v>
      </c>
      <c r="D81" s="278">
        <v>610758</v>
      </c>
      <c r="E81" s="277"/>
      <c r="F81" s="277"/>
      <c r="G81" s="278">
        <v>610758</v>
      </c>
      <c r="H81" s="433"/>
    </row>
    <row r="82" spans="1:8" ht="44.25" customHeight="1">
      <c r="A82" s="63" t="s">
        <v>470</v>
      </c>
      <c r="B82" s="254" t="s">
        <v>468</v>
      </c>
      <c r="C82" s="304">
        <v>400</v>
      </c>
      <c r="D82" s="278">
        <v>466928.4</v>
      </c>
      <c r="E82" s="277"/>
      <c r="F82" s="277"/>
      <c r="G82" s="278">
        <f>D82+E82</f>
        <v>466928.4</v>
      </c>
      <c r="H82" s="433"/>
    </row>
    <row r="83" spans="1:8" ht="39" customHeight="1">
      <c r="A83" s="66" t="s">
        <v>436</v>
      </c>
      <c r="B83" s="79"/>
      <c r="C83" s="119"/>
      <c r="D83" s="286">
        <f>D84+D85+D86+D87</f>
        <v>60774613.21</v>
      </c>
      <c r="E83" s="286">
        <f>E84+E85+E86+E87</f>
        <v>0</v>
      </c>
      <c r="F83" s="286">
        <f>F84+F85+F86+F87</f>
        <v>0</v>
      </c>
      <c r="G83" s="286">
        <f>G84+G85+G86+G87</f>
        <v>60774613.21</v>
      </c>
      <c r="H83" s="433"/>
    </row>
    <row r="84" spans="1:8" ht="75" customHeight="1">
      <c r="A84" s="63" t="s">
        <v>440</v>
      </c>
      <c r="B84" s="57" t="s">
        <v>439</v>
      </c>
      <c r="C84" s="117">
        <v>200</v>
      </c>
      <c r="D84" s="278">
        <v>50000000</v>
      </c>
      <c r="E84" s="277"/>
      <c r="F84" s="277"/>
      <c r="G84" s="278">
        <v>50000000</v>
      </c>
      <c r="H84" s="433"/>
    </row>
    <row r="85" spans="1:8" ht="46.5" customHeight="1">
      <c r="A85" s="63" t="s">
        <v>483</v>
      </c>
      <c r="B85" s="57" t="s">
        <v>484</v>
      </c>
      <c r="C85" s="117">
        <v>200</v>
      </c>
      <c r="D85" s="278">
        <v>609895.42</v>
      </c>
      <c r="E85" s="277"/>
      <c r="F85" s="277"/>
      <c r="G85" s="278">
        <f>D85+E85</f>
        <v>609895.42</v>
      </c>
      <c r="H85" s="433"/>
    </row>
    <row r="86" spans="1:8" ht="78" customHeight="1">
      <c r="A86" s="63" t="s">
        <v>505</v>
      </c>
      <c r="B86" s="57">
        <v>2210190380</v>
      </c>
      <c r="C86" s="117">
        <v>200</v>
      </c>
      <c r="D86" s="278">
        <v>50000</v>
      </c>
      <c r="E86" s="277"/>
      <c r="F86" s="277"/>
      <c r="G86" s="278">
        <f>D86+E86</f>
        <v>50000</v>
      </c>
      <c r="H86" s="433"/>
    </row>
    <row r="87" spans="1:8" ht="78" customHeight="1">
      <c r="A87" s="63" t="s">
        <v>514</v>
      </c>
      <c r="B87" s="35" t="s">
        <v>513</v>
      </c>
      <c r="C87" s="117">
        <v>200</v>
      </c>
      <c r="D87" s="277">
        <v>10114717.79</v>
      </c>
      <c r="E87" s="277"/>
      <c r="F87" s="277"/>
      <c r="G87" s="278">
        <f>D87+E87</f>
        <v>10114717.79</v>
      </c>
      <c r="H87" s="433"/>
    </row>
    <row r="88" spans="1:8" ht="54" customHeight="1">
      <c r="A88" s="66" t="s">
        <v>478</v>
      </c>
      <c r="B88" s="79"/>
      <c r="C88" s="119"/>
      <c r="D88" s="367">
        <f>D89</f>
        <v>3000</v>
      </c>
      <c r="E88" s="367"/>
      <c r="F88" s="286"/>
      <c r="G88" s="367">
        <f>G89</f>
        <v>3000</v>
      </c>
      <c r="H88" s="433"/>
    </row>
    <row r="89" spans="1:8" ht="36" customHeight="1">
      <c r="A89" s="63" t="s">
        <v>477</v>
      </c>
      <c r="B89" s="57">
        <v>2610190310</v>
      </c>
      <c r="C89" s="117"/>
      <c r="D89" s="278">
        <v>3000</v>
      </c>
      <c r="E89" s="277"/>
      <c r="F89" s="277"/>
      <c r="G89" s="278">
        <v>3000</v>
      </c>
      <c r="H89" s="433"/>
    </row>
    <row r="90" spans="1:8" ht="91.5" customHeight="1">
      <c r="A90" s="66" t="s">
        <v>479</v>
      </c>
      <c r="B90" s="79"/>
      <c r="C90" s="316"/>
      <c r="D90" s="367">
        <f>D91+D94</f>
        <v>202280</v>
      </c>
      <c r="E90" s="367"/>
      <c r="F90" s="286"/>
      <c r="G90" s="367">
        <f>G91+G94</f>
        <v>202280</v>
      </c>
      <c r="H90" s="433"/>
    </row>
    <row r="91" spans="1:8" ht="75" customHeight="1">
      <c r="A91" s="63" t="s">
        <v>458</v>
      </c>
      <c r="B91" s="57" t="s">
        <v>459</v>
      </c>
      <c r="C91" s="117">
        <v>200</v>
      </c>
      <c r="D91" s="278">
        <f>D92+D93</f>
        <v>195080</v>
      </c>
      <c r="E91" s="277"/>
      <c r="F91" s="277"/>
      <c r="G91" s="278">
        <f>G92+G93</f>
        <v>195080</v>
      </c>
      <c r="H91" s="433"/>
    </row>
    <row r="92" spans="1:8" ht="23.25" customHeight="1">
      <c r="A92" s="115" t="s">
        <v>421</v>
      </c>
      <c r="B92" s="57"/>
      <c r="C92" s="117"/>
      <c r="D92" s="444">
        <v>185326</v>
      </c>
      <c r="E92" s="445"/>
      <c r="F92" s="445"/>
      <c r="G92" s="444">
        <v>185326</v>
      </c>
      <c r="H92" s="433"/>
    </row>
    <row r="93" spans="1:8" ht="17.25" customHeight="1">
      <c r="A93" s="115" t="s">
        <v>422</v>
      </c>
      <c r="B93" s="57"/>
      <c r="C93" s="117"/>
      <c r="D93" s="444">
        <v>9754</v>
      </c>
      <c r="E93" s="445"/>
      <c r="F93" s="445"/>
      <c r="G93" s="444">
        <v>9754</v>
      </c>
      <c r="H93" s="433"/>
    </row>
    <row r="94" spans="1:8" ht="33.75" customHeight="1">
      <c r="A94" s="52" t="s">
        <v>493</v>
      </c>
      <c r="B94" s="57">
        <v>2810190370</v>
      </c>
      <c r="C94" s="117"/>
      <c r="D94" s="278">
        <v>7200</v>
      </c>
      <c r="E94" s="277"/>
      <c r="F94" s="277"/>
      <c r="G94" s="278">
        <v>7200</v>
      </c>
      <c r="H94" s="433"/>
    </row>
    <row r="95" spans="1:8" ht="43.5" customHeight="1">
      <c r="A95" s="66" t="s">
        <v>480</v>
      </c>
      <c r="B95" s="79"/>
      <c r="C95" s="119"/>
      <c r="D95" s="367">
        <f>D96+D107</f>
        <v>1817742.09</v>
      </c>
      <c r="E95" s="367">
        <f>E96+E107</f>
        <v>0</v>
      </c>
      <c r="F95" s="367">
        <f>F96+F107</f>
        <v>0</v>
      </c>
      <c r="G95" s="367">
        <f>G96+G107</f>
        <v>1817742.09</v>
      </c>
      <c r="H95" s="433"/>
    </row>
    <row r="96" spans="1:8" ht="54" customHeight="1">
      <c r="A96" s="52" t="s">
        <v>481</v>
      </c>
      <c r="B96" s="57" t="s">
        <v>461</v>
      </c>
      <c r="C96" s="117">
        <v>200</v>
      </c>
      <c r="D96" s="278">
        <f>D97+D102</f>
        <v>1783149</v>
      </c>
      <c r="E96" s="277"/>
      <c r="F96" s="277"/>
      <c r="G96" s="278">
        <f>G97+G102</f>
        <v>1783149</v>
      </c>
      <c r="H96" s="433"/>
    </row>
    <row r="97" spans="1:8" ht="43.5" customHeight="1">
      <c r="A97" s="347" t="s">
        <v>462</v>
      </c>
      <c r="B97" s="57"/>
      <c r="C97" s="117"/>
      <c r="D97" s="113">
        <f>D98+D99+D100+D101</f>
        <v>1058272</v>
      </c>
      <c r="E97" s="277"/>
      <c r="F97" s="277"/>
      <c r="G97" s="113">
        <f>G98+G99+G100+G101</f>
        <v>1058272</v>
      </c>
      <c r="H97" s="433"/>
    </row>
    <row r="98" spans="1:8" ht="17.25" customHeight="1">
      <c r="A98" s="360" t="s">
        <v>463</v>
      </c>
      <c r="B98" s="57"/>
      <c r="C98" s="117"/>
      <c r="D98" s="361">
        <v>899531.2</v>
      </c>
      <c r="E98" s="277"/>
      <c r="F98" s="277"/>
      <c r="G98" s="361">
        <v>899531.2</v>
      </c>
      <c r="H98" s="433"/>
    </row>
    <row r="99" spans="1:8" ht="17.25" customHeight="1">
      <c r="A99" s="360" t="s">
        <v>464</v>
      </c>
      <c r="B99" s="57"/>
      <c r="C99" s="117"/>
      <c r="D99" s="361">
        <v>93127.94</v>
      </c>
      <c r="E99" s="277"/>
      <c r="F99" s="277"/>
      <c r="G99" s="361">
        <v>93127.94</v>
      </c>
      <c r="H99" s="433"/>
    </row>
    <row r="100" spans="1:8" ht="17.25" customHeight="1">
      <c r="A100" s="368" t="s">
        <v>447</v>
      </c>
      <c r="B100" s="57"/>
      <c r="C100" s="117"/>
      <c r="D100" s="361">
        <v>12699.26</v>
      </c>
      <c r="E100" s="277"/>
      <c r="F100" s="277"/>
      <c r="G100" s="361">
        <v>12699.26</v>
      </c>
      <c r="H100" s="433"/>
    </row>
    <row r="101" spans="1:8" ht="25.5" customHeight="1">
      <c r="A101" s="360" t="s">
        <v>465</v>
      </c>
      <c r="B101" s="57"/>
      <c r="C101" s="117"/>
      <c r="D101" s="361">
        <v>52913.6</v>
      </c>
      <c r="E101" s="277"/>
      <c r="F101" s="277"/>
      <c r="G101" s="361">
        <v>52913.6</v>
      </c>
      <c r="H101" s="433"/>
    </row>
    <row r="102" spans="1:8" ht="46.5" customHeight="1">
      <c r="A102" s="347" t="s">
        <v>448</v>
      </c>
      <c r="B102" s="57"/>
      <c r="C102" s="117"/>
      <c r="D102" s="113">
        <f>D103+D104+D105+D106</f>
        <v>724877</v>
      </c>
      <c r="E102" s="277"/>
      <c r="F102" s="277"/>
      <c r="G102" s="113">
        <f>G103+G104+G105+G106</f>
        <v>724877</v>
      </c>
      <c r="H102" s="433"/>
    </row>
    <row r="103" spans="1:8" ht="17.25" customHeight="1">
      <c r="A103" s="360" t="s">
        <v>463</v>
      </c>
      <c r="B103" s="57"/>
      <c r="C103" s="117"/>
      <c r="D103" s="361">
        <v>616145.45</v>
      </c>
      <c r="E103" s="277"/>
      <c r="F103" s="277"/>
      <c r="G103" s="361">
        <v>616145.45</v>
      </c>
      <c r="H103" s="433"/>
    </row>
    <row r="104" spans="1:8" ht="17.25" customHeight="1">
      <c r="A104" s="360" t="s">
        <v>464</v>
      </c>
      <c r="B104" s="57"/>
      <c r="C104" s="117"/>
      <c r="D104" s="361">
        <v>63789.18</v>
      </c>
      <c r="E104" s="277"/>
      <c r="F104" s="277"/>
      <c r="G104" s="361">
        <v>63789.18</v>
      </c>
      <c r="H104" s="433"/>
    </row>
    <row r="105" spans="1:8" ht="15.75" customHeight="1">
      <c r="A105" s="368" t="s">
        <v>447</v>
      </c>
      <c r="B105" s="57"/>
      <c r="C105" s="117"/>
      <c r="D105" s="361">
        <v>8698.52</v>
      </c>
      <c r="E105" s="277"/>
      <c r="F105" s="277"/>
      <c r="G105" s="361">
        <v>8698.52</v>
      </c>
      <c r="H105" s="433"/>
    </row>
    <row r="106" spans="1:8" ht="28.5" customHeight="1">
      <c r="A106" s="360" t="s">
        <v>465</v>
      </c>
      <c r="B106" s="57"/>
      <c r="C106" s="117"/>
      <c r="D106" s="361">
        <v>36243.85</v>
      </c>
      <c r="E106" s="277"/>
      <c r="F106" s="277"/>
      <c r="G106" s="361">
        <v>36243.85</v>
      </c>
      <c r="H106" s="433"/>
    </row>
    <row r="107" spans="1:8" ht="39" customHeight="1">
      <c r="A107" s="63" t="s">
        <v>508</v>
      </c>
      <c r="B107" s="57">
        <v>2210190170</v>
      </c>
      <c r="C107" s="117">
        <v>200</v>
      </c>
      <c r="D107" s="305">
        <v>34593.09</v>
      </c>
      <c r="E107" s="277"/>
      <c r="F107" s="277"/>
      <c r="G107" s="305">
        <f>D107+E107</f>
        <v>34593.09</v>
      </c>
      <c r="H107" s="433"/>
    </row>
    <row r="108" spans="1:8" ht="71.25" customHeight="1">
      <c r="A108" s="66" t="s">
        <v>518</v>
      </c>
      <c r="B108" s="79"/>
      <c r="C108" s="119"/>
      <c r="D108" s="367">
        <f>D109</f>
        <v>3295168.0900000003</v>
      </c>
      <c r="E108" s="367"/>
      <c r="F108" s="366"/>
      <c r="G108" s="367">
        <f>G109</f>
        <v>3295168.0900000003</v>
      </c>
      <c r="H108" s="433"/>
    </row>
    <row r="109" spans="1:8" ht="28.5" customHeight="1">
      <c r="A109" s="52" t="s">
        <v>504</v>
      </c>
      <c r="B109" s="44" t="s">
        <v>503</v>
      </c>
      <c r="C109" s="117">
        <v>200</v>
      </c>
      <c r="D109" s="305">
        <f>D110+D111</f>
        <v>3295168.0900000003</v>
      </c>
      <c r="E109" s="305">
        <f>E110+E111</f>
        <v>0</v>
      </c>
      <c r="F109" s="305">
        <f>F110+F111</f>
        <v>0</v>
      </c>
      <c r="G109" s="305">
        <f>G110+G111</f>
        <v>3295168.0900000003</v>
      </c>
      <c r="H109" s="433"/>
    </row>
    <row r="110" spans="1:8" ht="21" customHeight="1">
      <c r="A110" s="115" t="s">
        <v>421</v>
      </c>
      <c r="B110" s="44"/>
      <c r="C110" s="117"/>
      <c r="D110" s="361">
        <v>3130409.68</v>
      </c>
      <c r="E110" s="277"/>
      <c r="F110" s="277"/>
      <c r="G110" s="361">
        <v>3130409.68</v>
      </c>
      <c r="H110" s="433"/>
    </row>
    <row r="111" spans="1:8" ht="22.5" customHeight="1">
      <c r="A111" s="115" t="s">
        <v>422</v>
      </c>
      <c r="B111" s="44"/>
      <c r="C111" s="117"/>
      <c r="D111" s="361">
        <v>164758.41</v>
      </c>
      <c r="E111" s="277"/>
      <c r="F111" s="277"/>
      <c r="G111" s="361">
        <v>164758.41</v>
      </c>
      <c r="H111" s="433"/>
    </row>
    <row r="112" spans="1:9" s="58" customFormat="1" ht="64.5" customHeight="1">
      <c r="A112" s="235" t="s">
        <v>172</v>
      </c>
      <c r="B112" s="236" t="s">
        <v>239</v>
      </c>
      <c r="C112" s="237"/>
      <c r="D112" s="281">
        <f>D113+D117+D118+D122+D123+D124+D125+D126+D127+D130+D131+D132+D133+D134+D135+D136</f>
        <v>22671483.91</v>
      </c>
      <c r="E112" s="281">
        <f>E113+E117+E118+E122+E123+E124+E125+E126+E127+E130+E131+E132+E133+E134+E135+E136</f>
        <v>-1483759.7</v>
      </c>
      <c r="F112" s="281">
        <f>F113+F117+F118+F122+F123+F124+F125+F126+F127+F130+F131+F132+F133+F134+F135+F136</f>
        <v>0</v>
      </c>
      <c r="G112" s="281">
        <f>D112+E112</f>
        <v>21187724.21</v>
      </c>
      <c r="H112" s="433"/>
      <c r="I112" s="454"/>
    </row>
    <row r="113" spans="1:8" s="58" customFormat="1" ht="44.25" customHeight="1">
      <c r="A113" s="378" t="s">
        <v>257</v>
      </c>
      <c r="B113" s="411" t="s">
        <v>254</v>
      </c>
      <c r="C113" s="185"/>
      <c r="D113" s="387">
        <f>D114+D115+D116</f>
        <v>11019668.66</v>
      </c>
      <c r="E113" s="387">
        <f>E114+E115+E116</f>
        <v>0</v>
      </c>
      <c r="F113" s="387"/>
      <c r="G113" s="387">
        <f>G114+G115+G116</f>
        <v>11019668.66</v>
      </c>
      <c r="H113" s="433"/>
    </row>
    <row r="114" spans="1:8" s="58" customFormat="1" ht="42.75" customHeight="1">
      <c r="A114" s="61" t="s">
        <v>258</v>
      </c>
      <c r="B114" s="57" t="s">
        <v>254</v>
      </c>
      <c r="C114" s="117">
        <v>100</v>
      </c>
      <c r="D114" s="153">
        <v>9655543.58</v>
      </c>
      <c r="E114" s="153"/>
      <c r="F114" s="153"/>
      <c r="G114" s="153">
        <f>D114+E114</f>
        <v>9655543.58</v>
      </c>
      <c r="H114" s="433"/>
    </row>
    <row r="115" spans="1:8" s="58" customFormat="1" ht="39" customHeight="1">
      <c r="A115" s="61" t="s">
        <v>258</v>
      </c>
      <c r="B115" s="57" t="s">
        <v>254</v>
      </c>
      <c r="C115" s="117">
        <v>200</v>
      </c>
      <c r="D115" s="153">
        <v>1354125.08</v>
      </c>
      <c r="E115" s="153"/>
      <c r="F115" s="153"/>
      <c r="G115" s="153">
        <v>1354125.08</v>
      </c>
      <c r="H115" s="433"/>
    </row>
    <row r="116" spans="1:8" s="58" customFormat="1" ht="41.25" customHeight="1">
      <c r="A116" s="61" t="s">
        <v>258</v>
      </c>
      <c r="B116" s="57" t="s">
        <v>254</v>
      </c>
      <c r="C116" s="117">
        <v>800</v>
      </c>
      <c r="D116" s="153">
        <v>10000</v>
      </c>
      <c r="E116" s="153"/>
      <c r="F116" s="153"/>
      <c r="G116" s="153">
        <v>10000</v>
      </c>
      <c r="H116" s="433"/>
    </row>
    <row r="117" spans="1:8" s="58" customFormat="1" ht="33" customHeight="1">
      <c r="A117" s="378" t="s">
        <v>256</v>
      </c>
      <c r="B117" s="404" t="s">
        <v>255</v>
      </c>
      <c r="C117" s="405">
        <v>100</v>
      </c>
      <c r="D117" s="407">
        <v>1212794.34</v>
      </c>
      <c r="E117" s="407"/>
      <c r="F117" s="407"/>
      <c r="G117" s="407">
        <f>D117+E117</f>
        <v>1212794.34</v>
      </c>
      <c r="H117" s="433"/>
    </row>
    <row r="118" spans="1:8" s="58" customFormat="1" ht="73.5" customHeight="1">
      <c r="A118" s="378" t="s">
        <v>259</v>
      </c>
      <c r="B118" s="409" t="s">
        <v>245</v>
      </c>
      <c r="C118" s="405"/>
      <c r="D118" s="432">
        <f>D119+D120+D121</f>
        <v>6249791</v>
      </c>
      <c r="E118" s="432">
        <f>E119+E120+E121</f>
        <v>0</v>
      </c>
      <c r="F118" s="410"/>
      <c r="G118" s="432">
        <f>D118+E118</f>
        <v>6249791</v>
      </c>
      <c r="H118" s="433"/>
    </row>
    <row r="119" spans="1:8" s="58" customFormat="1" ht="59.25" customHeight="1">
      <c r="A119" s="62" t="s">
        <v>246</v>
      </c>
      <c r="B119" s="57" t="s">
        <v>245</v>
      </c>
      <c r="C119" s="124">
        <v>100</v>
      </c>
      <c r="D119" s="114">
        <v>5428693</v>
      </c>
      <c r="E119" s="114"/>
      <c r="F119" s="277"/>
      <c r="G119" s="114">
        <f>D119+E119</f>
        <v>5428693</v>
      </c>
      <c r="H119" s="433"/>
    </row>
    <row r="120" spans="1:8" s="58" customFormat="1" ht="60.75" customHeight="1">
      <c r="A120" s="62" t="s">
        <v>247</v>
      </c>
      <c r="B120" s="57" t="s">
        <v>245</v>
      </c>
      <c r="C120" s="124">
        <v>200</v>
      </c>
      <c r="D120" s="114">
        <v>818963</v>
      </c>
      <c r="E120" s="114"/>
      <c r="F120" s="277"/>
      <c r="G120" s="114">
        <v>818963</v>
      </c>
      <c r="H120" s="433"/>
    </row>
    <row r="121" spans="1:8" s="58" customFormat="1" ht="60.75" customHeight="1">
      <c r="A121" s="62" t="s">
        <v>247</v>
      </c>
      <c r="B121" s="57" t="s">
        <v>245</v>
      </c>
      <c r="C121" s="124">
        <v>800</v>
      </c>
      <c r="D121" s="114">
        <v>2135</v>
      </c>
      <c r="E121" s="114"/>
      <c r="F121" s="277"/>
      <c r="G121" s="114">
        <v>2135</v>
      </c>
      <c r="H121" s="433"/>
    </row>
    <row r="122" spans="1:8" s="59" customFormat="1" ht="66" customHeight="1">
      <c r="A122" s="378" t="s">
        <v>244</v>
      </c>
      <c r="B122" s="404" t="s">
        <v>243</v>
      </c>
      <c r="C122" s="405">
        <v>800</v>
      </c>
      <c r="D122" s="406">
        <v>100000</v>
      </c>
      <c r="E122" s="406"/>
      <c r="F122" s="406"/>
      <c r="G122" s="406">
        <v>100000</v>
      </c>
      <c r="H122" s="433"/>
    </row>
    <row r="123" spans="1:8" s="59" customFormat="1" ht="38.25" customHeight="1">
      <c r="A123" s="378" t="s">
        <v>309</v>
      </c>
      <c r="B123" s="404" t="s">
        <v>308</v>
      </c>
      <c r="C123" s="405">
        <v>800</v>
      </c>
      <c r="D123" s="407">
        <v>28452</v>
      </c>
      <c r="E123" s="407"/>
      <c r="F123" s="407"/>
      <c r="G123" s="407">
        <f>D123+E123</f>
        <v>28452</v>
      </c>
      <c r="H123" s="433"/>
    </row>
    <row r="124" spans="1:8" s="59" customFormat="1" ht="41.25" customHeight="1">
      <c r="A124" s="378" t="s">
        <v>241</v>
      </c>
      <c r="B124" s="404" t="s">
        <v>240</v>
      </c>
      <c r="C124" s="405">
        <v>200</v>
      </c>
      <c r="D124" s="407">
        <v>16500</v>
      </c>
      <c r="E124" s="407"/>
      <c r="F124" s="407"/>
      <c r="G124" s="407">
        <v>16500</v>
      </c>
      <c r="H124" s="433"/>
    </row>
    <row r="125" spans="1:8" s="59" customFormat="1" ht="30" customHeight="1">
      <c r="A125" s="378" t="s">
        <v>249</v>
      </c>
      <c r="B125" s="408" t="s">
        <v>248</v>
      </c>
      <c r="C125" s="405">
        <v>200</v>
      </c>
      <c r="D125" s="407">
        <v>71244.94</v>
      </c>
      <c r="E125" s="407"/>
      <c r="F125" s="407"/>
      <c r="G125" s="407">
        <v>71244.94</v>
      </c>
      <c r="H125" s="433"/>
    </row>
    <row r="126" spans="1:8" s="59" customFormat="1" ht="26.25" customHeight="1">
      <c r="A126" s="378" t="s">
        <v>251</v>
      </c>
      <c r="B126" s="404" t="s">
        <v>250</v>
      </c>
      <c r="C126" s="405">
        <v>200</v>
      </c>
      <c r="D126" s="407">
        <v>60000</v>
      </c>
      <c r="E126" s="407"/>
      <c r="F126" s="407"/>
      <c r="G126" s="407">
        <v>60000</v>
      </c>
      <c r="H126" s="433"/>
    </row>
    <row r="127" spans="1:8" s="58" customFormat="1" ht="54" customHeight="1">
      <c r="A127" s="378" t="s">
        <v>293</v>
      </c>
      <c r="B127" s="404" t="s">
        <v>242</v>
      </c>
      <c r="C127" s="185"/>
      <c r="D127" s="387">
        <f>D128+D129</f>
        <v>419299.3</v>
      </c>
      <c r="E127" s="387">
        <f>E128+E129</f>
        <v>0</v>
      </c>
      <c r="F127" s="387">
        <f>F128+F129</f>
        <v>0</v>
      </c>
      <c r="G127" s="387">
        <f>G128+G129</f>
        <v>419299.3</v>
      </c>
      <c r="H127" s="433"/>
    </row>
    <row r="128" spans="1:8" s="58" customFormat="1" ht="54" customHeight="1">
      <c r="A128" s="301" t="s">
        <v>293</v>
      </c>
      <c r="B128" s="302" t="s">
        <v>242</v>
      </c>
      <c r="C128" s="111">
        <v>200</v>
      </c>
      <c r="D128" s="153">
        <v>124003.37</v>
      </c>
      <c r="E128" s="153"/>
      <c r="F128" s="300"/>
      <c r="G128" s="153">
        <f>D128+E128</f>
        <v>124003.37</v>
      </c>
      <c r="H128" s="433"/>
    </row>
    <row r="129" spans="1:8" s="58" customFormat="1" ht="54" customHeight="1">
      <c r="A129" s="301" t="s">
        <v>293</v>
      </c>
      <c r="B129" s="302" t="s">
        <v>242</v>
      </c>
      <c r="C129" s="111">
        <v>800</v>
      </c>
      <c r="D129" s="114">
        <v>295295.93</v>
      </c>
      <c r="E129" s="114"/>
      <c r="F129" s="300"/>
      <c r="G129" s="153">
        <f>D129+E129</f>
        <v>295295.93</v>
      </c>
      <c r="H129" s="433"/>
    </row>
    <row r="130" spans="1:8" s="59" customFormat="1" ht="45" customHeight="1">
      <c r="A130" s="412" t="s">
        <v>260</v>
      </c>
      <c r="B130" s="408" t="s">
        <v>252</v>
      </c>
      <c r="C130" s="413">
        <v>300</v>
      </c>
      <c r="D130" s="414">
        <v>144000</v>
      </c>
      <c r="E130" s="414"/>
      <c r="F130" s="414"/>
      <c r="G130" s="414">
        <v>144000</v>
      </c>
      <c r="H130" s="433"/>
    </row>
    <row r="131" spans="1:8" s="59" customFormat="1" ht="42" customHeight="1">
      <c r="A131" s="211" t="s">
        <v>275</v>
      </c>
      <c r="B131" s="415" t="s">
        <v>281</v>
      </c>
      <c r="C131" s="185">
        <v>200</v>
      </c>
      <c r="D131" s="387">
        <v>210000</v>
      </c>
      <c r="E131" s="387"/>
      <c r="F131" s="387"/>
      <c r="G131" s="387">
        <v>210000</v>
      </c>
      <c r="H131" s="433"/>
    </row>
    <row r="132" spans="1:8" s="59" customFormat="1" ht="49.5" customHeight="1">
      <c r="A132" s="378" t="s">
        <v>404</v>
      </c>
      <c r="B132" s="411" t="s">
        <v>392</v>
      </c>
      <c r="C132" s="416">
        <v>200</v>
      </c>
      <c r="D132" s="417">
        <v>449091.49</v>
      </c>
      <c r="E132" s="387"/>
      <c r="F132" s="417"/>
      <c r="G132" s="417">
        <v>449091.49</v>
      </c>
      <c r="H132" s="433"/>
    </row>
    <row r="133" spans="1:8" s="59" customFormat="1" ht="39.75" customHeight="1">
      <c r="A133" s="378" t="s">
        <v>345</v>
      </c>
      <c r="B133" s="409" t="s">
        <v>344</v>
      </c>
      <c r="C133" s="185">
        <v>800</v>
      </c>
      <c r="D133" s="387">
        <v>2500642.18</v>
      </c>
      <c r="E133" s="387">
        <v>-1483759.7</v>
      </c>
      <c r="F133" s="387"/>
      <c r="G133" s="387">
        <f>D133+E133</f>
        <v>1016882.4800000002</v>
      </c>
      <c r="H133" s="433"/>
    </row>
    <row r="134" spans="1:8" s="59" customFormat="1" ht="79.5" customHeight="1">
      <c r="A134" s="378" t="s">
        <v>370</v>
      </c>
      <c r="B134" s="409" t="s">
        <v>369</v>
      </c>
      <c r="C134" s="185">
        <v>800</v>
      </c>
      <c r="D134" s="387">
        <v>40000</v>
      </c>
      <c r="E134" s="387"/>
      <c r="F134" s="387"/>
      <c r="G134" s="387">
        <f>D134+E134</f>
        <v>40000</v>
      </c>
      <c r="H134" s="433"/>
    </row>
    <row r="135" spans="1:8" s="59" customFormat="1" ht="60" customHeight="1">
      <c r="A135" s="378" t="s">
        <v>482</v>
      </c>
      <c r="B135" s="404">
        <v>4090090360</v>
      </c>
      <c r="C135" s="185">
        <v>800</v>
      </c>
      <c r="D135" s="387"/>
      <c r="E135" s="387"/>
      <c r="F135" s="387"/>
      <c r="G135" s="387">
        <f>D135+E135</f>
        <v>0</v>
      </c>
      <c r="H135" s="433"/>
    </row>
    <row r="136" spans="1:8" s="59" customFormat="1" ht="114.75" customHeight="1">
      <c r="A136" s="378" t="s">
        <v>527</v>
      </c>
      <c r="B136" s="404" t="s">
        <v>526</v>
      </c>
      <c r="C136" s="185"/>
      <c r="D136" s="387">
        <v>150000</v>
      </c>
      <c r="E136" s="387"/>
      <c r="F136" s="387"/>
      <c r="G136" s="387">
        <f>D136+E136</f>
        <v>150000</v>
      </c>
      <c r="H136" s="433"/>
    </row>
    <row r="137" spans="1:8" ht="15.75">
      <c r="A137" s="54" t="s">
        <v>125</v>
      </c>
      <c r="B137" s="257"/>
      <c r="C137" s="129"/>
      <c r="D137" s="282">
        <f>D5+D112</f>
        <v>442908916.56999993</v>
      </c>
      <c r="E137" s="282">
        <f>E5+E112</f>
        <v>0</v>
      </c>
      <c r="F137" s="282">
        <f>F5+F112</f>
        <v>0</v>
      </c>
      <c r="G137" s="282">
        <f>G5+G112</f>
        <v>442908916.5699999</v>
      </c>
      <c r="H137" s="433"/>
    </row>
    <row r="138" spans="4:7" ht="12.75">
      <c r="D138" s="148"/>
      <c r="E138" s="148"/>
      <c r="F138" s="148"/>
      <c r="G138" s="434"/>
    </row>
    <row r="139" spans="4:8" ht="12.75">
      <c r="D139" s="255"/>
      <c r="E139" s="255"/>
      <c r="F139" s="255"/>
      <c r="H139" s="256"/>
    </row>
    <row r="140" spans="4:8" ht="12.75">
      <c r="D140" s="255"/>
      <c r="E140" s="255"/>
      <c r="F140" s="255"/>
      <c r="H140" s="256"/>
    </row>
    <row r="141" spans="4:8" ht="12.75">
      <c r="D141" s="255"/>
      <c r="E141" s="255"/>
      <c r="F141" s="255"/>
      <c r="H141" s="256"/>
    </row>
  </sheetData>
  <sheetProtection/>
  <mergeCells count="6">
    <mergeCell ref="B1:G1"/>
    <mergeCell ref="A2:G2"/>
    <mergeCell ref="A3:A4"/>
    <mergeCell ref="B3:B4"/>
    <mergeCell ref="C3:C4"/>
    <mergeCell ref="D3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6"/>
  <sheetViews>
    <sheetView zoomScale="180" zoomScaleNormal="180" zoomScalePageLayoutView="0" workbookViewId="0" topLeftCell="A97">
      <selection activeCell="I113" sqref="I113"/>
    </sheetView>
  </sheetViews>
  <sheetFormatPr defaultColWidth="8.88671875" defaultRowHeight="12.75"/>
  <cols>
    <col min="1" max="1" width="28.4453125" style="89" customWidth="1"/>
    <col min="2" max="3" width="2.99609375" style="89" customWidth="1"/>
    <col min="4" max="4" width="2.5546875" style="89" customWidth="1"/>
    <col min="5" max="5" width="8.4453125" style="89" customWidth="1"/>
    <col min="6" max="6" width="3.10546875" style="89" customWidth="1"/>
    <col min="7" max="7" width="8.5546875" style="101" customWidth="1"/>
    <col min="8" max="8" width="12.10546875" style="101" hidden="1" customWidth="1"/>
    <col min="9" max="9" width="7.99609375" style="101" customWidth="1"/>
    <col min="10" max="10" width="9.3359375" style="148" customWidth="1"/>
    <col min="11" max="11" width="11.3359375" style="90" bestFit="1" customWidth="1"/>
    <col min="12" max="12" width="9.77734375" style="90" bestFit="1" customWidth="1"/>
    <col min="13" max="16384" width="8.88671875" style="90" customWidth="1"/>
  </cols>
  <sheetData>
    <row r="1" spans="1:10" ht="117.75" customHeight="1">
      <c r="A1" s="38"/>
      <c r="B1" s="38"/>
      <c r="C1" s="46"/>
      <c r="D1" s="505" t="s">
        <v>530</v>
      </c>
      <c r="E1" s="506"/>
      <c r="F1" s="506"/>
      <c r="G1" s="506"/>
      <c r="H1" s="506"/>
      <c r="I1" s="506"/>
      <c r="J1" s="507"/>
    </row>
    <row r="2" spans="1:10" ht="56.25" customHeight="1">
      <c r="A2" s="512" t="s">
        <v>497</v>
      </c>
      <c r="B2" s="512"/>
      <c r="C2" s="512"/>
      <c r="D2" s="512"/>
      <c r="E2" s="512"/>
      <c r="F2" s="512"/>
      <c r="G2" s="512"/>
      <c r="H2" s="512"/>
      <c r="I2" s="512"/>
      <c r="J2" s="513"/>
    </row>
    <row r="3" spans="1:10" ht="18" customHeight="1">
      <c r="A3" s="508" t="s">
        <v>273</v>
      </c>
      <c r="B3" s="509"/>
      <c r="C3" s="508" t="s">
        <v>83</v>
      </c>
      <c r="D3" s="508" t="s">
        <v>84</v>
      </c>
      <c r="E3" s="508" t="s">
        <v>85</v>
      </c>
      <c r="F3" s="508" t="s">
        <v>86</v>
      </c>
      <c r="G3" s="510" t="s">
        <v>276</v>
      </c>
      <c r="H3" s="510"/>
      <c r="I3" s="510"/>
      <c r="J3" s="511"/>
    </row>
    <row r="4" spans="1:10" ht="18" customHeight="1">
      <c r="A4" s="508" t="s">
        <v>106</v>
      </c>
      <c r="B4" s="509"/>
      <c r="C4" s="508" t="s">
        <v>106</v>
      </c>
      <c r="D4" s="508" t="s">
        <v>106</v>
      </c>
      <c r="E4" s="508" t="s">
        <v>106</v>
      </c>
      <c r="F4" s="508" t="s">
        <v>106</v>
      </c>
      <c r="G4" s="233" t="s">
        <v>511</v>
      </c>
      <c r="H4" s="233" t="s">
        <v>303</v>
      </c>
      <c r="I4" s="233" t="s">
        <v>499</v>
      </c>
      <c r="J4" s="233" t="s">
        <v>500</v>
      </c>
    </row>
    <row r="5" spans="1:10" ht="44.25" customHeight="1">
      <c r="A5" s="150" t="s">
        <v>186</v>
      </c>
      <c r="B5" s="186">
        <v>300</v>
      </c>
      <c r="C5" s="151" t="s">
        <v>106</v>
      </c>
      <c r="D5" s="151" t="s">
        <v>106</v>
      </c>
      <c r="E5" s="152" t="s">
        <v>106</v>
      </c>
      <c r="F5" s="152" t="s">
        <v>106</v>
      </c>
      <c r="G5" s="149"/>
      <c r="H5" s="149"/>
      <c r="I5" s="149"/>
      <c r="J5" s="149"/>
    </row>
    <row r="6" spans="1:10" s="109" customFormat="1" ht="30" customHeight="1">
      <c r="A6" s="130" t="s">
        <v>7</v>
      </c>
      <c r="B6" s="187">
        <v>300</v>
      </c>
      <c r="C6" s="131" t="s">
        <v>97</v>
      </c>
      <c r="D6" s="132" t="s">
        <v>106</v>
      </c>
      <c r="E6" s="188" t="s">
        <v>106</v>
      </c>
      <c r="F6" s="133" t="s">
        <v>106</v>
      </c>
      <c r="G6" s="179">
        <f>G7+G10+G15+G18</f>
        <v>19426140.48</v>
      </c>
      <c r="H6" s="179">
        <f>H7+H10+H15+H18</f>
        <v>0</v>
      </c>
      <c r="I6" s="179">
        <f>I7+I10+I15+I18</f>
        <v>-1114432</v>
      </c>
      <c r="J6" s="179">
        <f>G6+I6</f>
        <v>18311708.48</v>
      </c>
    </row>
    <row r="7" spans="1:10" s="109" customFormat="1" ht="56.25" customHeight="1">
      <c r="A7" s="171" t="s">
        <v>270</v>
      </c>
      <c r="B7" s="189">
        <v>300</v>
      </c>
      <c r="C7" s="162" t="s">
        <v>97</v>
      </c>
      <c r="D7" s="170" t="s">
        <v>93</v>
      </c>
      <c r="E7" s="190"/>
      <c r="F7" s="140"/>
      <c r="G7" s="165">
        <f aca="true" t="shared" si="0" ref="G7:J8">G8</f>
        <v>1212794.34</v>
      </c>
      <c r="H7" s="165">
        <f t="shared" si="0"/>
        <v>0</v>
      </c>
      <c r="I7" s="165">
        <f t="shared" si="0"/>
        <v>0</v>
      </c>
      <c r="J7" s="165">
        <f t="shared" si="0"/>
        <v>1212794.34</v>
      </c>
    </row>
    <row r="8" spans="1:10" s="109" customFormat="1" ht="27.75" customHeight="1">
      <c r="A8" s="112" t="s">
        <v>256</v>
      </c>
      <c r="B8" s="191">
        <v>300</v>
      </c>
      <c r="C8" s="110" t="s">
        <v>97</v>
      </c>
      <c r="D8" s="56" t="s">
        <v>93</v>
      </c>
      <c r="E8" s="192" t="s">
        <v>255</v>
      </c>
      <c r="F8" s="108"/>
      <c r="G8" s="153">
        <f t="shared" si="0"/>
        <v>1212794.34</v>
      </c>
      <c r="H8" s="153">
        <f t="shared" si="0"/>
        <v>0</v>
      </c>
      <c r="I8" s="153">
        <f t="shared" si="0"/>
        <v>0</v>
      </c>
      <c r="J8" s="153">
        <f t="shared" si="0"/>
        <v>1212794.34</v>
      </c>
    </row>
    <row r="9" spans="1:10" s="109" customFormat="1" ht="77.25" customHeight="1">
      <c r="A9" s="63" t="s">
        <v>134</v>
      </c>
      <c r="B9" s="191">
        <v>300</v>
      </c>
      <c r="C9" s="110" t="s">
        <v>97</v>
      </c>
      <c r="D9" s="56" t="s">
        <v>93</v>
      </c>
      <c r="E9" s="192" t="s">
        <v>255</v>
      </c>
      <c r="F9" s="111">
        <v>100</v>
      </c>
      <c r="G9" s="153">
        <v>1212794.34</v>
      </c>
      <c r="H9" s="113"/>
      <c r="I9" s="153"/>
      <c r="J9" s="153">
        <f>G9+I9</f>
        <v>1212794.34</v>
      </c>
    </row>
    <row r="10" spans="1:10" ht="60.75" customHeight="1">
      <c r="A10" s="172" t="s">
        <v>8</v>
      </c>
      <c r="B10" s="189">
        <v>300</v>
      </c>
      <c r="C10" s="162" t="s">
        <v>97</v>
      </c>
      <c r="D10" s="162" t="s">
        <v>88</v>
      </c>
      <c r="E10" s="190"/>
      <c r="F10" s="163"/>
      <c r="G10" s="164">
        <f>G11</f>
        <v>11019668.66</v>
      </c>
      <c r="H10" s="164">
        <f>H11</f>
        <v>0</v>
      </c>
      <c r="I10" s="164">
        <f>I11</f>
        <v>0</v>
      </c>
      <c r="J10" s="164">
        <f>J11</f>
        <v>11019668.66</v>
      </c>
    </row>
    <row r="11" spans="1:10" ht="42" customHeight="1">
      <c r="A11" s="61" t="s">
        <v>268</v>
      </c>
      <c r="B11" s="193">
        <v>300</v>
      </c>
      <c r="C11" s="60" t="s">
        <v>97</v>
      </c>
      <c r="D11" s="60" t="s">
        <v>88</v>
      </c>
      <c r="E11" s="194" t="s">
        <v>254</v>
      </c>
      <c r="F11" s="91" t="s">
        <v>106</v>
      </c>
      <c r="G11" s="113">
        <f>G12+G13+G14</f>
        <v>11019668.66</v>
      </c>
      <c r="H11" s="113">
        <f>H12+H13+H14</f>
        <v>0</v>
      </c>
      <c r="I11" s="113">
        <f>I12+I13+I14</f>
        <v>0</v>
      </c>
      <c r="J11" s="113">
        <f>G11+I11</f>
        <v>11019668.66</v>
      </c>
    </row>
    <row r="12" spans="1:10" ht="73.5" customHeight="1">
      <c r="A12" s="63" t="s">
        <v>134</v>
      </c>
      <c r="B12" s="193">
        <v>300</v>
      </c>
      <c r="C12" s="60" t="s">
        <v>97</v>
      </c>
      <c r="D12" s="60" t="s">
        <v>88</v>
      </c>
      <c r="E12" s="194" t="s">
        <v>254</v>
      </c>
      <c r="F12" s="60">
        <v>100</v>
      </c>
      <c r="G12" s="153">
        <v>9655543.58</v>
      </c>
      <c r="H12" s="113"/>
      <c r="I12" s="153"/>
      <c r="J12" s="153">
        <f>G12+I12</f>
        <v>9655543.58</v>
      </c>
    </row>
    <row r="13" spans="1:10" ht="24" customHeight="1">
      <c r="A13" s="296" t="s">
        <v>129</v>
      </c>
      <c r="B13" s="192">
        <v>300</v>
      </c>
      <c r="C13" s="111" t="s">
        <v>97</v>
      </c>
      <c r="D13" s="111" t="s">
        <v>88</v>
      </c>
      <c r="E13" s="382" t="s">
        <v>254</v>
      </c>
      <c r="F13" s="111">
        <v>200</v>
      </c>
      <c r="G13" s="153">
        <v>1354125.08</v>
      </c>
      <c r="H13" s="153"/>
      <c r="I13" s="153"/>
      <c r="J13" s="153">
        <f>G13+I13</f>
        <v>1354125.08</v>
      </c>
    </row>
    <row r="14" spans="1:10" ht="18" customHeight="1">
      <c r="A14" s="303" t="s">
        <v>127</v>
      </c>
      <c r="B14" s="192">
        <v>300</v>
      </c>
      <c r="C14" s="111" t="s">
        <v>97</v>
      </c>
      <c r="D14" s="111" t="s">
        <v>88</v>
      </c>
      <c r="E14" s="382" t="s">
        <v>254</v>
      </c>
      <c r="F14" s="111">
        <v>800</v>
      </c>
      <c r="G14" s="153">
        <v>10000</v>
      </c>
      <c r="H14" s="113"/>
      <c r="I14" s="153"/>
      <c r="J14" s="153">
        <f>G14+I14</f>
        <v>10000</v>
      </c>
    </row>
    <row r="15" spans="1:10" ht="17.25" customHeight="1">
      <c r="A15" s="166" t="s">
        <v>9</v>
      </c>
      <c r="B15" s="196">
        <v>300</v>
      </c>
      <c r="C15" s="162" t="s">
        <v>97</v>
      </c>
      <c r="D15" s="169">
        <v>11</v>
      </c>
      <c r="E15" s="197"/>
      <c r="F15" s="161"/>
      <c r="G15" s="165">
        <f>G16</f>
        <v>100000</v>
      </c>
      <c r="H15" s="165">
        <f>H16</f>
        <v>0</v>
      </c>
      <c r="I15" s="165"/>
      <c r="J15" s="165">
        <f>J16</f>
        <v>100000</v>
      </c>
    </row>
    <row r="16" spans="1:10" ht="63" customHeight="1">
      <c r="A16" s="102" t="s">
        <v>244</v>
      </c>
      <c r="B16" s="198">
        <v>300</v>
      </c>
      <c r="C16" s="55" t="s">
        <v>97</v>
      </c>
      <c r="D16" s="60">
        <v>11</v>
      </c>
      <c r="E16" s="199" t="s">
        <v>243</v>
      </c>
      <c r="F16" s="92"/>
      <c r="G16" s="153">
        <f>G17</f>
        <v>100000</v>
      </c>
      <c r="H16" s="153">
        <f>H17</f>
        <v>0</v>
      </c>
      <c r="I16" s="153"/>
      <c r="J16" s="153">
        <f>J17</f>
        <v>100000</v>
      </c>
    </row>
    <row r="17" spans="1:10" ht="14.25" customHeight="1">
      <c r="A17" s="61" t="s">
        <v>127</v>
      </c>
      <c r="B17" s="198">
        <v>300</v>
      </c>
      <c r="C17" s="55" t="s">
        <v>97</v>
      </c>
      <c r="D17" s="60">
        <v>11</v>
      </c>
      <c r="E17" s="199" t="s">
        <v>243</v>
      </c>
      <c r="F17" s="60">
        <v>800</v>
      </c>
      <c r="G17" s="153">
        <v>100000</v>
      </c>
      <c r="H17" s="113"/>
      <c r="I17" s="153"/>
      <c r="J17" s="153">
        <v>100000</v>
      </c>
    </row>
    <row r="18" spans="1:10" ht="13.5" customHeight="1">
      <c r="A18" s="172" t="s">
        <v>11</v>
      </c>
      <c r="B18" s="189">
        <v>300</v>
      </c>
      <c r="C18" s="162" t="s">
        <v>97</v>
      </c>
      <c r="D18" s="162" t="s">
        <v>12</v>
      </c>
      <c r="E18" s="190" t="s">
        <v>106</v>
      </c>
      <c r="F18" s="163" t="s">
        <v>106</v>
      </c>
      <c r="G18" s="164">
        <f>G19+G22+G24+G27+G29+G35+G37+G39</f>
        <v>7093677.48</v>
      </c>
      <c r="H18" s="164">
        <f>H19+H22+H24+H27+H29+H35+H37+H39</f>
        <v>0</v>
      </c>
      <c r="I18" s="164">
        <f>I19+I22+I24+I27+I29+I35+I37+I39</f>
        <v>-1114432</v>
      </c>
      <c r="J18" s="164">
        <f>J19+J22+J24+J27+J29+J35+J37+J39</f>
        <v>5979245.48</v>
      </c>
    </row>
    <row r="19" spans="1:10" ht="42" customHeight="1">
      <c r="A19" s="61" t="s">
        <v>267</v>
      </c>
      <c r="B19" s="200">
        <v>300</v>
      </c>
      <c r="C19" s="55" t="s">
        <v>97</v>
      </c>
      <c r="D19" s="55" t="s">
        <v>12</v>
      </c>
      <c r="E19" s="199" t="s">
        <v>242</v>
      </c>
      <c r="F19" s="91"/>
      <c r="G19" s="154">
        <f>G20+G21</f>
        <v>419299.3</v>
      </c>
      <c r="H19" s="154">
        <f>H20+H21</f>
        <v>0</v>
      </c>
      <c r="I19" s="154"/>
      <c r="J19" s="154">
        <f>J20+J21</f>
        <v>419299.3</v>
      </c>
    </row>
    <row r="20" spans="1:10" ht="32.25" customHeight="1">
      <c r="A20" s="63" t="s">
        <v>129</v>
      </c>
      <c r="B20" s="200">
        <v>300</v>
      </c>
      <c r="C20" s="55" t="s">
        <v>97</v>
      </c>
      <c r="D20" s="55" t="s">
        <v>12</v>
      </c>
      <c r="E20" s="199" t="s">
        <v>242</v>
      </c>
      <c r="F20" s="60">
        <v>200</v>
      </c>
      <c r="G20" s="153">
        <v>124003.37</v>
      </c>
      <c r="H20" s="153"/>
      <c r="I20" s="153"/>
      <c r="J20" s="153">
        <v>124003.37</v>
      </c>
    </row>
    <row r="21" spans="1:10" ht="18" customHeight="1">
      <c r="A21" s="61" t="s">
        <v>127</v>
      </c>
      <c r="B21" s="200">
        <v>300</v>
      </c>
      <c r="C21" s="55" t="s">
        <v>97</v>
      </c>
      <c r="D21" s="55" t="s">
        <v>12</v>
      </c>
      <c r="E21" s="199" t="s">
        <v>242</v>
      </c>
      <c r="F21" s="60">
        <v>800</v>
      </c>
      <c r="G21" s="114">
        <v>295295.93</v>
      </c>
      <c r="H21" s="74"/>
      <c r="I21" s="114"/>
      <c r="J21" s="114">
        <f>G21+I21</f>
        <v>295295.93</v>
      </c>
    </row>
    <row r="22" spans="1:10" ht="36.75" customHeight="1">
      <c r="A22" s="61" t="s">
        <v>241</v>
      </c>
      <c r="B22" s="200">
        <v>300</v>
      </c>
      <c r="C22" s="55" t="s">
        <v>97</v>
      </c>
      <c r="D22" s="55" t="s">
        <v>12</v>
      </c>
      <c r="E22" s="199" t="s">
        <v>240</v>
      </c>
      <c r="F22" s="103"/>
      <c r="G22" s="154">
        <f>G23</f>
        <v>16500</v>
      </c>
      <c r="H22" s="154">
        <f>H23</f>
        <v>0</v>
      </c>
      <c r="I22" s="154"/>
      <c r="J22" s="154">
        <f>J23</f>
        <v>16500</v>
      </c>
    </row>
    <row r="23" spans="1:10" ht="24.75" customHeight="1">
      <c r="A23" s="63" t="s">
        <v>129</v>
      </c>
      <c r="B23" s="200">
        <v>300</v>
      </c>
      <c r="C23" s="55" t="s">
        <v>97</v>
      </c>
      <c r="D23" s="55" t="s">
        <v>12</v>
      </c>
      <c r="E23" s="199" t="s">
        <v>240</v>
      </c>
      <c r="F23" s="60">
        <v>200</v>
      </c>
      <c r="G23" s="114">
        <v>16500</v>
      </c>
      <c r="H23" s="74"/>
      <c r="I23" s="114"/>
      <c r="J23" s="114">
        <f>G23+I23</f>
        <v>16500</v>
      </c>
    </row>
    <row r="24" spans="1:10" ht="36.75" customHeight="1">
      <c r="A24" s="52" t="s">
        <v>266</v>
      </c>
      <c r="B24" s="200">
        <v>300</v>
      </c>
      <c r="C24" s="55" t="s">
        <v>97</v>
      </c>
      <c r="D24" s="55" t="s">
        <v>12</v>
      </c>
      <c r="E24" s="195" t="s">
        <v>187</v>
      </c>
      <c r="F24" s="60"/>
      <c r="G24" s="154">
        <f>G25+G26</f>
        <v>84450</v>
      </c>
      <c r="H24" s="154">
        <f>H25+H26</f>
        <v>0</v>
      </c>
      <c r="I24" s="154"/>
      <c r="J24" s="154">
        <f>J25+J26</f>
        <v>84450</v>
      </c>
    </row>
    <row r="25" spans="1:10" s="93" customFormat="1" ht="27.75" customHeight="1">
      <c r="A25" s="102" t="s">
        <v>129</v>
      </c>
      <c r="B25" s="200">
        <v>300</v>
      </c>
      <c r="C25" s="55" t="s">
        <v>97</v>
      </c>
      <c r="D25" s="55" t="s">
        <v>12</v>
      </c>
      <c r="E25" s="195" t="s">
        <v>187</v>
      </c>
      <c r="F25" s="60">
        <v>200</v>
      </c>
      <c r="G25" s="114">
        <v>6500</v>
      </c>
      <c r="H25" s="73"/>
      <c r="I25" s="113"/>
      <c r="J25" s="114">
        <v>6500</v>
      </c>
    </row>
    <row r="26" spans="1:10" s="93" customFormat="1" ht="27.75" customHeight="1">
      <c r="A26" s="102" t="s">
        <v>128</v>
      </c>
      <c r="B26" s="200">
        <v>300</v>
      </c>
      <c r="C26" s="55" t="s">
        <v>97</v>
      </c>
      <c r="D26" s="55" t="s">
        <v>12</v>
      </c>
      <c r="E26" s="195" t="s">
        <v>187</v>
      </c>
      <c r="F26" s="60">
        <v>300</v>
      </c>
      <c r="G26" s="114">
        <v>77950</v>
      </c>
      <c r="H26" s="73"/>
      <c r="I26" s="113"/>
      <c r="J26" s="114">
        <v>77950</v>
      </c>
    </row>
    <row r="27" spans="1:10" ht="60.75" customHeight="1">
      <c r="A27" s="102" t="s">
        <v>209</v>
      </c>
      <c r="B27" s="200">
        <v>300</v>
      </c>
      <c r="C27" s="55" t="s">
        <v>97</v>
      </c>
      <c r="D27" s="55" t="s">
        <v>12</v>
      </c>
      <c r="E27" s="195" t="s">
        <v>189</v>
      </c>
      <c r="F27" s="60"/>
      <c r="G27" s="154">
        <f>G28</f>
        <v>2914334</v>
      </c>
      <c r="H27" s="154">
        <f>H28</f>
        <v>0</v>
      </c>
      <c r="I27" s="154">
        <f>I28</f>
        <v>0</v>
      </c>
      <c r="J27" s="141">
        <f>G27+I27</f>
        <v>2914334</v>
      </c>
    </row>
    <row r="28" spans="1:10" ht="26.25" customHeight="1">
      <c r="A28" s="102" t="s">
        <v>129</v>
      </c>
      <c r="B28" s="200">
        <v>300</v>
      </c>
      <c r="C28" s="55" t="s">
        <v>97</v>
      </c>
      <c r="D28" s="55" t="s">
        <v>12</v>
      </c>
      <c r="E28" s="195" t="s">
        <v>189</v>
      </c>
      <c r="F28" s="60">
        <v>200</v>
      </c>
      <c r="G28" s="114">
        <v>2914334</v>
      </c>
      <c r="H28" s="73"/>
      <c r="I28" s="114"/>
      <c r="J28" s="113">
        <f>G28+I28</f>
        <v>2914334</v>
      </c>
    </row>
    <row r="29" spans="1:10" ht="29.25" customHeight="1">
      <c r="A29" s="61" t="s">
        <v>210</v>
      </c>
      <c r="B29" s="200">
        <v>300</v>
      </c>
      <c r="C29" s="55" t="s">
        <v>97</v>
      </c>
      <c r="D29" s="55" t="s">
        <v>12</v>
      </c>
      <c r="E29" s="195" t="s">
        <v>191</v>
      </c>
      <c r="F29" s="107"/>
      <c r="G29" s="154">
        <f>G30</f>
        <v>1127000</v>
      </c>
      <c r="H29" s="154">
        <f>H30</f>
        <v>0</v>
      </c>
      <c r="I29" s="154">
        <f>I30</f>
        <v>369327.7</v>
      </c>
      <c r="J29" s="154">
        <f>J30</f>
        <v>1496327.7</v>
      </c>
    </row>
    <row r="30" spans="1:10" s="93" customFormat="1" ht="25.5" customHeight="1">
      <c r="A30" s="102" t="s">
        <v>129</v>
      </c>
      <c r="B30" s="200">
        <v>300</v>
      </c>
      <c r="C30" s="55" t="s">
        <v>97</v>
      </c>
      <c r="D30" s="55" t="s">
        <v>12</v>
      </c>
      <c r="E30" s="195" t="s">
        <v>191</v>
      </c>
      <c r="F30" s="60">
        <v>200</v>
      </c>
      <c r="G30" s="153">
        <f>G31+G32+G33+G34</f>
        <v>1127000</v>
      </c>
      <c r="H30" s="153">
        <f>H31+H32+H33+H34</f>
        <v>0</v>
      </c>
      <c r="I30" s="153">
        <f>I31+I32+I33+I34</f>
        <v>369327.7</v>
      </c>
      <c r="J30" s="153">
        <f>J31+J32+J33+J34</f>
        <v>1496327.7</v>
      </c>
    </row>
    <row r="31" spans="1:10" s="93" customFormat="1" ht="24" customHeight="1">
      <c r="A31" s="147" t="s">
        <v>121</v>
      </c>
      <c r="B31" s="200"/>
      <c r="C31" s="55"/>
      <c r="D31" s="55"/>
      <c r="E31" s="195"/>
      <c r="F31" s="60"/>
      <c r="G31" s="153">
        <v>8000</v>
      </c>
      <c r="H31" s="113"/>
      <c r="I31" s="153"/>
      <c r="J31" s="153">
        <f>G31+I31</f>
        <v>8000</v>
      </c>
    </row>
    <row r="32" spans="1:10" s="93" customFormat="1" ht="14.25" customHeight="1">
      <c r="A32" s="147" t="s">
        <v>131</v>
      </c>
      <c r="B32" s="200"/>
      <c r="C32" s="55"/>
      <c r="D32" s="55"/>
      <c r="E32" s="195"/>
      <c r="F32" s="60"/>
      <c r="G32" s="153">
        <v>90000</v>
      </c>
      <c r="H32" s="113"/>
      <c r="I32" s="153"/>
      <c r="J32" s="153">
        <f>G32+I32</f>
        <v>90000</v>
      </c>
    </row>
    <row r="33" spans="1:10" s="93" customFormat="1" ht="18.75" customHeight="1">
      <c r="A33" s="147" t="s">
        <v>2</v>
      </c>
      <c r="B33" s="200"/>
      <c r="C33" s="55"/>
      <c r="D33" s="55"/>
      <c r="E33" s="195"/>
      <c r="F33" s="60"/>
      <c r="G33" s="153">
        <v>41500</v>
      </c>
      <c r="H33" s="113"/>
      <c r="I33" s="153"/>
      <c r="J33" s="153">
        <f>G33+I33</f>
        <v>41500</v>
      </c>
    </row>
    <row r="34" spans="1:10" s="93" customFormat="1" ht="17.25" customHeight="1">
      <c r="A34" s="147" t="s">
        <v>117</v>
      </c>
      <c r="B34" s="200"/>
      <c r="C34" s="55"/>
      <c r="D34" s="55"/>
      <c r="E34" s="195"/>
      <c r="F34" s="60"/>
      <c r="G34" s="153">
        <v>987500</v>
      </c>
      <c r="H34" s="113"/>
      <c r="I34" s="153">
        <v>369327.7</v>
      </c>
      <c r="J34" s="153">
        <f>G34+I34</f>
        <v>1356827.7</v>
      </c>
    </row>
    <row r="35" spans="1:10" s="93" customFormat="1" ht="26.25" customHeight="1">
      <c r="A35" s="262" t="s">
        <v>309</v>
      </c>
      <c r="B35" s="200">
        <v>300</v>
      </c>
      <c r="C35" s="55" t="s">
        <v>97</v>
      </c>
      <c r="D35" s="55" t="s">
        <v>12</v>
      </c>
      <c r="E35" s="195" t="s">
        <v>308</v>
      </c>
      <c r="F35" s="60"/>
      <c r="G35" s="154">
        <f>G36</f>
        <v>28452</v>
      </c>
      <c r="H35" s="154">
        <f>H36</f>
        <v>0</v>
      </c>
      <c r="I35" s="154"/>
      <c r="J35" s="154">
        <f>J36</f>
        <v>28452</v>
      </c>
    </row>
    <row r="36" spans="1:10" s="93" customFormat="1" ht="20.25" customHeight="1">
      <c r="A36" s="61" t="s">
        <v>127</v>
      </c>
      <c r="B36" s="200">
        <v>300</v>
      </c>
      <c r="C36" s="55" t="s">
        <v>97</v>
      </c>
      <c r="D36" s="55" t="s">
        <v>12</v>
      </c>
      <c r="E36" s="195" t="s">
        <v>308</v>
      </c>
      <c r="F36" s="60">
        <v>800</v>
      </c>
      <c r="G36" s="153">
        <v>28452</v>
      </c>
      <c r="H36" s="113"/>
      <c r="I36" s="153"/>
      <c r="J36" s="153">
        <f>G36+I36</f>
        <v>28452</v>
      </c>
    </row>
    <row r="37" spans="1:10" s="93" customFormat="1" ht="37.5" customHeight="1">
      <c r="A37" s="61" t="s">
        <v>477</v>
      </c>
      <c r="B37" s="200">
        <v>300</v>
      </c>
      <c r="C37" s="55" t="s">
        <v>97</v>
      </c>
      <c r="D37" s="55" t="s">
        <v>12</v>
      </c>
      <c r="E37" s="195" t="s">
        <v>457</v>
      </c>
      <c r="F37" s="60"/>
      <c r="G37" s="154">
        <f>G38</f>
        <v>3000</v>
      </c>
      <c r="H37" s="352"/>
      <c r="I37" s="353"/>
      <c r="J37" s="154">
        <f>J38</f>
        <v>3000</v>
      </c>
    </row>
    <row r="38" spans="1:10" s="93" customFormat="1" ht="26.25" customHeight="1">
      <c r="A38" s="102" t="s">
        <v>129</v>
      </c>
      <c r="B38" s="200">
        <v>300</v>
      </c>
      <c r="C38" s="55" t="s">
        <v>97</v>
      </c>
      <c r="D38" s="55" t="s">
        <v>12</v>
      </c>
      <c r="E38" s="195" t="s">
        <v>457</v>
      </c>
      <c r="F38" s="60">
        <v>200</v>
      </c>
      <c r="G38" s="153">
        <v>3000</v>
      </c>
      <c r="H38" s="177"/>
      <c r="I38" s="178"/>
      <c r="J38" s="153">
        <v>3000</v>
      </c>
    </row>
    <row r="39" spans="1:10" s="93" customFormat="1" ht="36.75" customHeight="1">
      <c r="A39" s="61" t="s">
        <v>345</v>
      </c>
      <c r="B39" s="200">
        <v>300</v>
      </c>
      <c r="C39" s="55" t="s">
        <v>97</v>
      </c>
      <c r="D39" s="55" t="s">
        <v>12</v>
      </c>
      <c r="E39" s="195" t="s">
        <v>344</v>
      </c>
      <c r="F39" s="60"/>
      <c r="G39" s="154">
        <f>G40</f>
        <v>2500642.18</v>
      </c>
      <c r="H39" s="154">
        <f>H40</f>
        <v>0</v>
      </c>
      <c r="I39" s="154">
        <f>I40</f>
        <v>-1483759.7</v>
      </c>
      <c r="J39" s="154">
        <f>J40</f>
        <v>1016882.4800000002</v>
      </c>
    </row>
    <row r="40" spans="1:10" s="93" customFormat="1" ht="26.25" customHeight="1">
      <c r="A40" s="61" t="s">
        <v>127</v>
      </c>
      <c r="B40" s="200">
        <v>300</v>
      </c>
      <c r="C40" s="55" t="s">
        <v>97</v>
      </c>
      <c r="D40" s="55" t="s">
        <v>12</v>
      </c>
      <c r="E40" s="195" t="s">
        <v>344</v>
      </c>
      <c r="F40" s="60">
        <v>800</v>
      </c>
      <c r="G40" s="153">
        <v>2500642.18</v>
      </c>
      <c r="H40" s="177"/>
      <c r="I40" s="153">
        <v>-1483759.7</v>
      </c>
      <c r="J40" s="153">
        <f>G40+I40</f>
        <v>1016882.4800000002</v>
      </c>
    </row>
    <row r="41" spans="1:10" ht="63" customHeight="1">
      <c r="A41" s="130" t="s">
        <v>63</v>
      </c>
      <c r="B41" s="187">
        <v>300</v>
      </c>
      <c r="C41" s="131" t="s">
        <v>99</v>
      </c>
      <c r="D41" s="132" t="s">
        <v>106</v>
      </c>
      <c r="E41" s="188"/>
      <c r="F41" s="133"/>
      <c r="G41" s="179">
        <f>G42</f>
        <v>556100</v>
      </c>
      <c r="H41" s="179">
        <f>H42</f>
        <v>0</v>
      </c>
      <c r="I41" s="179">
        <f>I42</f>
        <v>0</v>
      </c>
      <c r="J41" s="179">
        <f>J42</f>
        <v>556100</v>
      </c>
    </row>
    <row r="42" spans="1:10" ht="52.5" customHeight="1">
      <c r="A42" s="172" t="s">
        <v>64</v>
      </c>
      <c r="B42" s="189">
        <v>300</v>
      </c>
      <c r="C42" s="162" t="s">
        <v>99</v>
      </c>
      <c r="D42" s="162">
        <v>10</v>
      </c>
      <c r="E42" s="201"/>
      <c r="F42" s="168"/>
      <c r="G42" s="165">
        <f>G43+G45</f>
        <v>556100</v>
      </c>
      <c r="H42" s="165">
        <f>H43+H45</f>
        <v>0</v>
      </c>
      <c r="I42" s="165">
        <f>I43+I45</f>
        <v>0</v>
      </c>
      <c r="J42" s="165">
        <f>J43+J45</f>
        <v>556100</v>
      </c>
    </row>
    <row r="43" spans="1:10" ht="58.5" customHeight="1">
      <c r="A43" s="102" t="s">
        <v>211</v>
      </c>
      <c r="B43" s="200">
        <v>300</v>
      </c>
      <c r="C43" s="55" t="s">
        <v>99</v>
      </c>
      <c r="D43" s="55">
        <v>10</v>
      </c>
      <c r="E43" s="195" t="s">
        <v>194</v>
      </c>
      <c r="F43" s="94"/>
      <c r="G43" s="154">
        <f>G44</f>
        <v>376200</v>
      </c>
      <c r="H43" s="154">
        <f>H44</f>
        <v>0</v>
      </c>
      <c r="I43" s="154">
        <f>I44</f>
        <v>0</v>
      </c>
      <c r="J43" s="154">
        <f>J44</f>
        <v>376200</v>
      </c>
    </row>
    <row r="44" spans="1:10" ht="26.25" customHeight="1">
      <c r="A44" s="102" t="s">
        <v>129</v>
      </c>
      <c r="B44" s="200">
        <v>300</v>
      </c>
      <c r="C44" s="55" t="s">
        <v>99</v>
      </c>
      <c r="D44" s="55">
        <v>10</v>
      </c>
      <c r="E44" s="195" t="s">
        <v>194</v>
      </c>
      <c r="F44" s="60">
        <v>200</v>
      </c>
      <c r="G44" s="114">
        <v>376200</v>
      </c>
      <c r="H44" s="73"/>
      <c r="I44" s="114"/>
      <c r="J44" s="114">
        <v>376200</v>
      </c>
    </row>
    <row r="45" spans="1:10" ht="39" customHeight="1">
      <c r="A45" s="102" t="s">
        <v>238</v>
      </c>
      <c r="B45" s="200">
        <v>300</v>
      </c>
      <c r="C45" s="55" t="s">
        <v>99</v>
      </c>
      <c r="D45" s="55">
        <v>10</v>
      </c>
      <c r="E45" s="195" t="s">
        <v>237</v>
      </c>
      <c r="F45" s="91"/>
      <c r="G45" s="154">
        <f>G46+G47</f>
        <v>179900</v>
      </c>
      <c r="H45" s="154">
        <f>H46+H47</f>
        <v>0</v>
      </c>
      <c r="I45" s="154">
        <f>I46+I47</f>
        <v>0</v>
      </c>
      <c r="J45" s="154">
        <f>J46+J47</f>
        <v>179900</v>
      </c>
    </row>
    <row r="46" spans="1:10" ht="75" customHeight="1">
      <c r="A46" s="63" t="s">
        <v>134</v>
      </c>
      <c r="B46" s="200">
        <v>300</v>
      </c>
      <c r="C46" s="55" t="s">
        <v>99</v>
      </c>
      <c r="D46" s="55">
        <v>10</v>
      </c>
      <c r="E46" s="195" t="s">
        <v>237</v>
      </c>
      <c r="F46" s="60">
        <v>100</v>
      </c>
      <c r="G46" s="153">
        <v>13600</v>
      </c>
      <c r="H46" s="153"/>
      <c r="I46" s="153"/>
      <c r="J46" s="153">
        <f>G46+I46</f>
        <v>13600</v>
      </c>
    </row>
    <row r="47" spans="1:10" s="59" customFormat="1" ht="27" customHeight="1">
      <c r="A47" s="102" t="s">
        <v>129</v>
      </c>
      <c r="B47" s="200">
        <v>300</v>
      </c>
      <c r="C47" s="55" t="s">
        <v>99</v>
      </c>
      <c r="D47" s="55">
        <v>10</v>
      </c>
      <c r="E47" s="195" t="s">
        <v>237</v>
      </c>
      <c r="F47" s="60">
        <v>200</v>
      </c>
      <c r="G47" s="114">
        <v>166300</v>
      </c>
      <c r="H47" s="73"/>
      <c r="I47" s="114"/>
      <c r="J47" s="153">
        <f>G47+I47</f>
        <v>166300</v>
      </c>
    </row>
    <row r="48" spans="1:10" s="100" customFormat="1" ht="30" customHeight="1">
      <c r="A48" s="130" t="s">
        <v>87</v>
      </c>
      <c r="B48" s="202">
        <v>300</v>
      </c>
      <c r="C48" s="144" t="s">
        <v>88</v>
      </c>
      <c r="D48" s="144"/>
      <c r="E48" s="202"/>
      <c r="F48" s="132"/>
      <c r="G48" s="179">
        <f>G49+G52+G62</f>
        <v>24106528.589999996</v>
      </c>
      <c r="H48" s="179">
        <f>H49+H52+H62</f>
        <v>0</v>
      </c>
      <c r="I48" s="179">
        <f>I49+I52+I62</f>
        <v>-77939</v>
      </c>
      <c r="J48" s="179">
        <f>G48+I48</f>
        <v>24028589.589999996</v>
      </c>
    </row>
    <row r="49" spans="1:10" s="160" customFormat="1" ht="18" customHeight="1">
      <c r="A49" s="171" t="s">
        <v>279</v>
      </c>
      <c r="B49" s="197">
        <v>300</v>
      </c>
      <c r="C49" s="170" t="s">
        <v>88</v>
      </c>
      <c r="D49" s="170" t="s">
        <v>5</v>
      </c>
      <c r="E49" s="197"/>
      <c r="F49" s="161"/>
      <c r="G49" s="165">
        <f>G50</f>
        <v>210000</v>
      </c>
      <c r="H49" s="165">
        <f>H50</f>
        <v>0</v>
      </c>
      <c r="I49" s="165"/>
      <c r="J49" s="165">
        <f>J50</f>
        <v>210000</v>
      </c>
    </row>
    <row r="50" spans="1:10" s="160" customFormat="1" ht="24.75" customHeight="1">
      <c r="A50" s="158" t="s">
        <v>280</v>
      </c>
      <c r="B50" s="192">
        <v>300</v>
      </c>
      <c r="C50" s="175" t="s">
        <v>88</v>
      </c>
      <c r="D50" s="175" t="s">
        <v>5</v>
      </c>
      <c r="E50" s="195" t="s">
        <v>281</v>
      </c>
      <c r="F50" s="159"/>
      <c r="G50" s="153">
        <f>G51</f>
        <v>210000</v>
      </c>
      <c r="H50" s="153">
        <f>H51</f>
        <v>0</v>
      </c>
      <c r="I50" s="153"/>
      <c r="J50" s="153">
        <f>J51</f>
        <v>210000</v>
      </c>
    </row>
    <row r="51" spans="1:10" s="160" customFormat="1" ht="27" customHeight="1">
      <c r="A51" s="102" t="s">
        <v>129</v>
      </c>
      <c r="B51" s="192">
        <v>300</v>
      </c>
      <c r="C51" s="175" t="s">
        <v>88</v>
      </c>
      <c r="D51" s="175" t="s">
        <v>5</v>
      </c>
      <c r="E51" s="195" t="s">
        <v>281</v>
      </c>
      <c r="F51" s="111">
        <v>200</v>
      </c>
      <c r="G51" s="153">
        <v>210000</v>
      </c>
      <c r="H51" s="181"/>
      <c r="I51" s="153"/>
      <c r="J51" s="153">
        <v>210000</v>
      </c>
    </row>
    <row r="52" spans="1:10" s="105" customFormat="1" ht="21.75" customHeight="1">
      <c r="A52" s="166" t="s">
        <v>107</v>
      </c>
      <c r="B52" s="189">
        <v>300</v>
      </c>
      <c r="C52" s="162" t="s">
        <v>88</v>
      </c>
      <c r="D52" s="162" t="s">
        <v>98</v>
      </c>
      <c r="E52" s="190"/>
      <c r="F52" s="163"/>
      <c r="G52" s="165">
        <f>G53+G59</f>
        <v>23656528.589999996</v>
      </c>
      <c r="H52" s="165">
        <f>H54+H60</f>
        <v>0</v>
      </c>
      <c r="I52" s="165">
        <f>I54+I60</f>
        <v>-93645</v>
      </c>
      <c r="J52" s="164">
        <f>G52+I52</f>
        <v>23562883.589999996</v>
      </c>
    </row>
    <row r="53" spans="1:10" ht="77.25" customHeight="1">
      <c r="A53" s="102" t="s">
        <v>212</v>
      </c>
      <c r="B53" s="193">
        <v>300</v>
      </c>
      <c r="C53" s="55" t="s">
        <v>88</v>
      </c>
      <c r="D53" s="55" t="s">
        <v>98</v>
      </c>
      <c r="E53" s="195" t="s">
        <v>196</v>
      </c>
      <c r="F53" s="91"/>
      <c r="G53" s="154">
        <f>G54+G57</f>
        <v>20606636.819999997</v>
      </c>
      <c r="H53" s="154">
        <f>H54</f>
        <v>0</v>
      </c>
      <c r="I53" s="154">
        <f>I54</f>
        <v>-93645</v>
      </c>
      <c r="J53" s="141">
        <f>G53+I53</f>
        <v>20512991.819999997</v>
      </c>
    </row>
    <row r="54" spans="1:10" ht="27" customHeight="1">
      <c r="A54" s="63" t="s">
        <v>132</v>
      </c>
      <c r="B54" s="193">
        <v>300</v>
      </c>
      <c r="C54" s="55" t="s">
        <v>88</v>
      </c>
      <c r="D54" s="55" t="s">
        <v>98</v>
      </c>
      <c r="E54" s="195" t="s">
        <v>196</v>
      </c>
      <c r="F54" s="60">
        <v>200</v>
      </c>
      <c r="G54" s="153">
        <f>G55+G56</f>
        <v>20556636.819999997</v>
      </c>
      <c r="H54" s="153">
        <f>H55+H56</f>
        <v>0</v>
      </c>
      <c r="I54" s="153">
        <f>I55+I56</f>
        <v>-93645</v>
      </c>
      <c r="J54" s="113">
        <f>G54+I54</f>
        <v>20462991.819999997</v>
      </c>
    </row>
    <row r="55" spans="1:12" ht="24" customHeight="1">
      <c r="A55" s="157" t="s">
        <v>278</v>
      </c>
      <c r="B55" s="193"/>
      <c r="C55" s="55"/>
      <c r="D55" s="55"/>
      <c r="E55" s="195"/>
      <c r="F55" s="60"/>
      <c r="G55" s="114">
        <v>19581747.49</v>
      </c>
      <c r="H55" s="155"/>
      <c r="I55" s="113">
        <v>-93645</v>
      </c>
      <c r="J55" s="113">
        <f>G55+I55</f>
        <v>19488102.49</v>
      </c>
      <c r="K55" s="376"/>
      <c r="L55" s="373"/>
    </row>
    <row r="56" spans="1:10" ht="14.25" customHeight="1">
      <c r="A56" s="337" t="s">
        <v>117</v>
      </c>
      <c r="B56" s="193"/>
      <c r="C56" s="55"/>
      <c r="D56" s="55"/>
      <c r="E56" s="195"/>
      <c r="F56" s="60"/>
      <c r="G56" s="114">
        <v>974889.33</v>
      </c>
      <c r="H56" s="155"/>
      <c r="I56" s="113"/>
      <c r="J56" s="114">
        <f>G56+I56</f>
        <v>974889.33</v>
      </c>
    </row>
    <row r="57" spans="1:10" ht="14.25" customHeight="1">
      <c r="A57" s="61" t="s">
        <v>127</v>
      </c>
      <c r="B57" s="193">
        <v>300</v>
      </c>
      <c r="C57" s="55" t="s">
        <v>88</v>
      </c>
      <c r="D57" s="55" t="s">
        <v>98</v>
      </c>
      <c r="E57" s="195" t="s">
        <v>196</v>
      </c>
      <c r="F57" s="60">
        <v>800</v>
      </c>
      <c r="G57" s="153">
        <v>50000</v>
      </c>
      <c r="H57" s="177"/>
      <c r="I57" s="113"/>
      <c r="J57" s="153"/>
    </row>
    <row r="58" spans="1:10" ht="27" customHeight="1">
      <c r="A58" s="157" t="s">
        <v>278</v>
      </c>
      <c r="B58" s="193"/>
      <c r="C58" s="55"/>
      <c r="D58" s="55"/>
      <c r="E58" s="195"/>
      <c r="F58" s="60"/>
      <c r="G58" s="114">
        <v>50000</v>
      </c>
      <c r="H58" s="155"/>
      <c r="I58" s="113"/>
      <c r="J58" s="114"/>
    </row>
    <row r="59" spans="1:10" ht="54" customHeight="1">
      <c r="A59" s="61" t="s">
        <v>409</v>
      </c>
      <c r="B59" s="193">
        <v>300</v>
      </c>
      <c r="C59" s="55" t="s">
        <v>88</v>
      </c>
      <c r="D59" s="55" t="s">
        <v>98</v>
      </c>
      <c r="E59" s="195" t="s">
        <v>408</v>
      </c>
      <c r="F59" s="60"/>
      <c r="G59" s="154">
        <f aca="true" t="shared" si="1" ref="G59:J60">G60</f>
        <v>3049891.77</v>
      </c>
      <c r="H59" s="154">
        <f t="shared" si="1"/>
        <v>0</v>
      </c>
      <c r="I59" s="154"/>
      <c r="J59" s="154">
        <f t="shared" si="1"/>
        <v>3049891.77</v>
      </c>
    </row>
    <row r="60" spans="1:10" ht="24" customHeight="1">
      <c r="A60" s="63" t="s">
        <v>132</v>
      </c>
      <c r="B60" s="193">
        <v>300</v>
      </c>
      <c r="C60" s="55" t="s">
        <v>88</v>
      </c>
      <c r="D60" s="55" t="s">
        <v>98</v>
      </c>
      <c r="E60" s="195" t="s">
        <v>408</v>
      </c>
      <c r="F60" s="60">
        <v>200</v>
      </c>
      <c r="G60" s="153">
        <f t="shared" si="1"/>
        <v>3049891.77</v>
      </c>
      <c r="H60" s="153">
        <f t="shared" si="1"/>
        <v>0</v>
      </c>
      <c r="I60" s="153"/>
      <c r="J60" s="153">
        <f t="shared" si="1"/>
        <v>3049891.77</v>
      </c>
    </row>
    <row r="61" spans="1:10" ht="24" customHeight="1">
      <c r="A61" s="157" t="s">
        <v>278</v>
      </c>
      <c r="B61" s="193"/>
      <c r="C61" s="55"/>
      <c r="D61" s="55"/>
      <c r="E61" s="195"/>
      <c r="F61" s="60"/>
      <c r="G61" s="113">
        <v>3049891.77</v>
      </c>
      <c r="H61" s="155"/>
      <c r="I61" s="113"/>
      <c r="J61" s="113">
        <v>3049891.77</v>
      </c>
    </row>
    <row r="62" spans="1:10" ht="25.5" customHeight="1">
      <c r="A62" s="166" t="s">
        <v>89</v>
      </c>
      <c r="B62" s="189">
        <v>300</v>
      </c>
      <c r="C62" s="162" t="s">
        <v>88</v>
      </c>
      <c r="D62" s="162" t="s">
        <v>90</v>
      </c>
      <c r="E62" s="201"/>
      <c r="F62" s="168"/>
      <c r="G62" s="165">
        <f aca="true" t="shared" si="2" ref="G62:I64">G63</f>
        <v>240000</v>
      </c>
      <c r="H62" s="165">
        <f t="shared" si="2"/>
        <v>0</v>
      </c>
      <c r="I62" s="165">
        <f t="shared" si="2"/>
        <v>15706</v>
      </c>
      <c r="J62" s="165">
        <f aca="true" t="shared" si="3" ref="J62:J67">G62+I62</f>
        <v>255706</v>
      </c>
    </row>
    <row r="63" spans="1:10" ht="24" customHeight="1">
      <c r="A63" s="104" t="s">
        <v>213</v>
      </c>
      <c r="B63" s="200">
        <v>300</v>
      </c>
      <c r="C63" s="55" t="s">
        <v>88</v>
      </c>
      <c r="D63" s="55" t="s">
        <v>90</v>
      </c>
      <c r="E63" s="195" t="s">
        <v>198</v>
      </c>
      <c r="F63" s="94"/>
      <c r="G63" s="154">
        <f t="shared" si="2"/>
        <v>240000</v>
      </c>
      <c r="H63" s="154">
        <f t="shared" si="2"/>
        <v>0</v>
      </c>
      <c r="I63" s="154">
        <f t="shared" si="2"/>
        <v>15706</v>
      </c>
      <c r="J63" s="154">
        <f t="shared" si="3"/>
        <v>255706</v>
      </c>
    </row>
    <row r="64" spans="1:10" ht="24" customHeight="1">
      <c r="A64" s="63" t="s">
        <v>129</v>
      </c>
      <c r="B64" s="200">
        <v>300</v>
      </c>
      <c r="C64" s="55">
        <v>4</v>
      </c>
      <c r="D64" s="55">
        <v>12</v>
      </c>
      <c r="E64" s="195" t="s">
        <v>198</v>
      </c>
      <c r="F64" s="60">
        <v>200</v>
      </c>
      <c r="G64" s="114">
        <f t="shared" si="2"/>
        <v>240000</v>
      </c>
      <c r="H64" s="114">
        <f t="shared" si="2"/>
        <v>0</v>
      </c>
      <c r="I64" s="114">
        <f t="shared" si="2"/>
        <v>15706</v>
      </c>
      <c r="J64" s="114">
        <f t="shared" si="3"/>
        <v>255706</v>
      </c>
    </row>
    <row r="65" spans="1:10" ht="27.75" customHeight="1">
      <c r="A65" s="147" t="s">
        <v>121</v>
      </c>
      <c r="B65" s="200"/>
      <c r="C65" s="55"/>
      <c r="D65" s="55"/>
      <c r="E65" s="195"/>
      <c r="F65" s="60"/>
      <c r="G65" s="114">
        <v>240000</v>
      </c>
      <c r="H65" s="73"/>
      <c r="I65" s="114">
        <v>15706</v>
      </c>
      <c r="J65" s="114">
        <f t="shared" si="3"/>
        <v>255706</v>
      </c>
    </row>
    <row r="66" spans="1:10" s="95" customFormat="1" ht="32.25" customHeight="1">
      <c r="A66" s="134" t="s">
        <v>16</v>
      </c>
      <c r="B66" s="187">
        <v>300</v>
      </c>
      <c r="C66" s="131" t="s">
        <v>5</v>
      </c>
      <c r="D66" s="132" t="s">
        <v>106</v>
      </c>
      <c r="E66" s="203"/>
      <c r="F66" s="135"/>
      <c r="G66" s="179">
        <f>G67+G91+G104+G138</f>
        <v>372375371.8500001</v>
      </c>
      <c r="H66" s="179">
        <f>H67+H91+H104+H138</f>
        <v>456871</v>
      </c>
      <c r="I66" s="179">
        <f>I67+I91+I104+I138</f>
        <v>1072011</v>
      </c>
      <c r="J66" s="374">
        <f t="shared" si="3"/>
        <v>373447382.8500001</v>
      </c>
    </row>
    <row r="67" spans="1:10" ht="18" customHeight="1">
      <c r="A67" s="172" t="s">
        <v>17</v>
      </c>
      <c r="B67" s="189">
        <v>300</v>
      </c>
      <c r="C67" s="162" t="s">
        <v>5</v>
      </c>
      <c r="D67" s="162" t="s">
        <v>97</v>
      </c>
      <c r="E67" s="204"/>
      <c r="F67" s="174"/>
      <c r="G67" s="164">
        <f>G68+G70+G74+G82+G84+G86+G88+G90</f>
        <v>69136727.83000001</v>
      </c>
      <c r="H67" s="164">
        <f>H68+H70+H74+H82+H84+H86+H88+H90</f>
        <v>0</v>
      </c>
      <c r="I67" s="164">
        <f>I68+I70+I74+I82+I84+I86+I88+I90</f>
        <v>0</v>
      </c>
      <c r="J67" s="164">
        <f t="shared" si="3"/>
        <v>69136727.83000001</v>
      </c>
    </row>
    <row r="68" spans="1:10" ht="26.25" customHeight="1">
      <c r="A68" s="61" t="s">
        <v>249</v>
      </c>
      <c r="B68" s="200">
        <v>300</v>
      </c>
      <c r="C68" s="55" t="s">
        <v>5</v>
      </c>
      <c r="D68" s="55" t="s">
        <v>97</v>
      </c>
      <c r="E68" s="199" t="s">
        <v>248</v>
      </c>
      <c r="F68" s="94"/>
      <c r="G68" s="154">
        <f>G69</f>
        <v>71244.94</v>
      </c>
      <c r="H68" s="154">
        <f>H69</f>
        <v>0</v>
      </c>
      <c r="I68" s="154"/>
      <c r="J68" s="154">
        <f>J69</f>
        <v>71244.94</v>
      </c>
    </row>
    <row r="69" spans="1:10" ht="27" customHeight="1">
      <c r="A69" s="102" t="s">
        <v>129</v>
      </c>
      <c r="B69" s="200">
        <v>300</v>
      </c>
      <c r="C69" s="55" t="s">
        <v>5</v>
      </c>
      <c r="D69" s="55" t="s">
        <v>97</v>
      </c>
      <c r="E69" s="199" t="s">
        <v>248</v>
      </c>
      <c r="F69" s="60">
        <v>200</v>
      </c>
      <c r="G69" s="114">
        <v>71244.94</v>
      </c>
      <c r="H69" s="74"/>
      <c r="I69" s="114"/>
      <c r="J69" s="114">
        <v>71244.94</v>
      </c>
    </row>
    <row r="70" spans="1:10" ht="72" customHeight="1">
      <c r="A70" s="102" t="s">
        <v>214</v>
      </c>
      <c r="B70" s="200">
        <v>300</v>
      </c>
      <c r="C70" s="55" t="s">
        <v>5</v>
      </c>
      <c r="D70" s="55" t="s">
        <v>97</v>
      </c>
      <c r="E70" s="195" t="s">
        <v>200</v>
      </c>
      <c r="F70" s="92"/>
      <c r="G70" s="263">
        <f>G71</f>
        <v>5654848</v>
      </c>
      <c r="H70" s="263">
        <f>H71</f>
        <v>0</v>
      </c>
      <c r="I70" s="263">
        <f>I71</f>
        <v>0</v>
      </c>
      <c r="J70" s="263">
        <f>G70+I70</f>
        <v>5654848</v>
      </c>
    </row>
    <row r="71" spans="1:10" ht="25.5" customHeight="1">
      <c r="A71" s="63" t="s">
        <v>132</v>
      </c>
      <c r="B71" s="200">
        <v>300</v>
      </c>
      <c r="C71" s="55" t="s">
        <v>5</v>
      </c>
      <c r="D71" s="55" t="s">
        <v>97</v>
      </c>
      <c r="E71" s="195" t="s">
        <v>200</v>
      </c>
      <c r="F71" s="60">
        <v>200</v>
      </c>
      <c r="G71" s="114">
        <f>G72+G73</f>
        <v>5654848</v>
      </c>
      <c r="H71" s="114">
        <f>H72+H73</f>
        <v>0</v>
      </c>
      <c r="I71" s="114">
        <f>I72+I73</f>
        <v>0</v>
      </c>
      <c r="J71" s="447">
        <f>G71+I71</f>
        <v>5654848</v>
      </c>
    </row>
    <row r="72" spans="1:13" ht="25.5" customHeight="1">
      <c r="A72" s="337" t="s">
        <v>278</v>
      </c>
      <c r="B72" s="200"/>
      <c r="C72" s="200"/>
      <c r="D72" s="200"/>
      <c r="E72" s="195"/>
      <c r="F72" s="193"/>
      <c r="G72" s="371">
        <v>4757420</v>
      </c>
      <c r="H72" s="113"/>
      <c r="I72" s="113">
        <v>0</v>
      </c>
      <c r="J72" s="447">
        <f>G72+I72</f>
        <v>4757420</v>
      </c>
      <c r="K72" s="372"/>
      <c r="L72" s="373"/>
      <c r="M72" s="373"/>
    </row>
    <row r="73" spans="1:10" ht="16.5" customHeight="1">
      <c r="A73" s="337" t="s">
        <v>117</v>
      </c>
      <c r="B73" s="200"/>
      <c r="C73" s="200"/>
      <c r="D73" s="200"/>
      <c r="E73" s="195"/>
      <c r="F73" s="193"/>
      <c r="G73" s="371">
        <v>897428</v>
      </c>
      <c r="H73" s="113"/>
      <c r="I73" s="113"/>
      <c r="J73" s="447">
        <f>G73+I73</f>
        <v>897428</v>
      </c>
    </row>
    <row r="74" spans="1:10" ht="36" customHeight="1">
      <c r="A74" s="102" t="s">
        <v>277</v>
      </c>
      <c r="B74" s="200">
        <v>300</v>
      </c>
      <c r="C74" s="55" t="s">
        <v>5</v>
      </c>
      <c r="D74" s="55" t="s">
        <v>97</v>
      </c>
      <c r="E74" s="194"/>
      <c r="F74" s="107"/>
      <c r="G74" s="154">
        <f>G76+G78+G80</f>
        <v>1378770</v>
      </c>
      <c r="H74" s="154">
        <f>H76+H78+H80</f>
        <v>0</v>
      </c>
      <c r="I74" s="154">
        <f>I76+I78+I80</f>
        <v>0</v>
      </c>
      <c r="J74" s="141">
        <f>G74+I74</f>
        <v>1378770</v>
      </c>
    </row>
    <row r="75" spans="1:10" ht="48" customHeight="1">
      <c r="A75" s="102" t="s">
        <v>215</v>
      </c>
      <c r="B75" s="200">
        <v>300</v>
      </c>
      <c r="C75" s="55" t="s">
        <v>5</v>
      </c>
      <c r="D75" s="55" t="s">
        <v>97</v>
      </c>
      <c r="E75" s="194" t="s">
        <v>202</v>
      </c>
      <c r="F75" s="107"/>
      <c r="G75" s="114"/>
      <c r="H75" s="114"/>
      <c r="I75" s="114"/>
      <c r="J75" s="375"/>
    </row>
    <row r="76" spans="1:10" ht="37.5" customHeight="1">
      <c r="A76" s="63" t="s">
        <v>359</v>
      </c>
      <c r="B76" s="200">
        <v>300</v>
      </c>
      <c r="C76" s="55" t="s">
        <v>5</v>
      </c>
      <c r="D76" s="55" t="s">
        <v>97</v>
      </c>
      <c r="E76" s="194" t="s">
        <v>202</v>
      </c>
      <c r="F76" s="60">
        <v>400</v>
      </c>
      <c r="G76" s="114">
        <v>0</v>
      </c>
      <c r="H76" s="74"/>
      <c r="I76" s="114"/>
      <c r="J76" s="375"/>
    </row>
    <row r="77" spans="1:10" ht="25.5" customHeight="1">
      <c r="A77" s="61" t="s">
        <v>216</v>
      </c>
      <c r="B77" s="200">
        <v>300</v>
      </c>
      <c r="C77" s="55" t="s">
        <v>5</v>
      </c>
      <c r="D77" s="55" t="s">
        <v>97</v>
      </c>
      <c r="E77" s="308" t="s">
        <v>203</v>
      </c>
      <c r="F77" s="193"/>
      <c r="G77" s="114">
        <f>G78</f>
        <v>399106</v>
      </c>
      <c r="H77" s="114"/>
      <c r="I77" s="114">
        <f>I78</f>
        <v>0</v>
      </c>
      <c r="J77" s="113">
        <f aca="true" t="shared" si="4" ref="J77:J82">G77+I77</f>
        <v>399106</v>
      </c>
    </row>
    <row r="78" spans="1:10" ht="24" customHeight="1">
      <c r="A78" s="63" t="s">
        <v>271</v>
      </c>
      <c r="B78" s="200">
        <v>300</v>
      </c>
      <c r="C78" s="55" t="s">
        <v>5</v>
      </c>
      <c r="D78" s="55" t="s">
        <v>97</v>
      </c>
      <c r="E78" s="308" t="s">
        <v>203</v>
      </c>
      <c r="F78" s="193">
        <v>400</v>
      </c>
      <c r="G78" s="114">
        <v>399106</v>
      </c>
      <c r="H78" s="74"/>
      <c r="I78" s="114"/>
      <c r="J78" s="113">
        <f t="shared" si="4"/>
        <v>399106</v>
      </c>
    </row>
    <row r="79" spans="1:10" ht="21" customHeight="1">
      <c r="A79" s="61" t="s">
        <v>304</v>
      </c>
      <c r="B79" s="200">
        <v>300</v>
      </c>
      <c r="C79" s="55" t="s">
        <v>5</v>
      </c>
      <c r="D79" s="55" t="s">
        <v>97</v>
      </c>
      <c r="E79" s="308" t="s">
        <v>305</v>
      </c>
      <c r="F79" s="193"/>
      <c r="G79" s="114">
        <f>G80</f>
        <v>979664</v>
      </c>
      <c r="H79" s="114">
        <f>H80</f>
        <v>0</v>
      </c>
      <c r="I79" s="114"/>
      <c r="J79" s="113">
        <f t="shared" si="4"/>
        <v>979664</v>
      </c>
    </row>
    <row r="80" spans="1:10" ht="24" customHeight="1">
      <c r="A80" s="63" t="s">
        <v>132</v>
      </c>
      <c r="B80" s="200">
        <v>300</v>
      </c>
      <c r="C80" s="55" t="s">
        <v>5</v>
      </c>
      <c r="D80" s="55" t="s">
        <v>97</v>
      </c>
      <c r="E80" s="308" t="s">
        <v>305</v>
      </c>
      <c r="F80" s="193">
        <v>200</v>
      </c>
      <c r="G80" s="114">
        <v>979664</v>
      </c>
      <c r="H80" s="74"/>
      <c r="I80" s="113"/>
      <c r="J80" s="113">
        <f t="shared" si="4"/>
        <v>979664</v>
      </c>
    </row>
    <row r="81" spans="1:10" ht="39" customHeight="1">
      <c r="A81" s="63" t="s">
        <v>393</v>
      </c>
      <c r="B81" s="200">
        <v>300</v>
      </c>
      <c r="C81" s="55" t="s">
        <v>5</v>
      </c>
      <c r="D81" s="55" t="s">
        <v>97</v>
      </c>
      <c r="E81" s="194" t="s">
        <v>392</v>
      </c>
      <c r="F81" s="60"/>
      <c r="G81" s="114">
        <f>G82</f>
        <v>449091.49</v>
      </c>
      <c r="H81" s="114">
        <f>H82</f>
        <v>0</v>
      </c>
      <c r="I81" s="114"/>
      <c r="J81" s="113">
        <f t="shared" si="4"/>
        <v>449091.49</v>
      </c>
    </row>
    <row r="82" spans="1:10" ht="30" customHeight="1">
      <c r="A82" s="63" t="s">
        <v>132</v>
      </c>
      <c r="B82" s="200">
        <v>300</v>
      </c>
      <c r="C82" s="55" t="s">
        <v>5</v>
      </c>
      <c r="D82" s="55" t="s">
        <v>97</v>
      </c>
      <c r="E82" s="194" t="s">
        <v>392</v>
      </c>
      <c r="F82" s="60">
        <v>200</v>
      </c>
      <c r="G82" s="154">
        <v>449091.49</v>
      </c>
      <c r="H82" s="381"/>
      <c r="I82" s="154"/>
      <c r="J82" s="141">
        <f t="shared" si="4"/>
        <v>449091.49</v>
      </c>
    </row>
    <row r="83" spans="1:10" ht="74.25" customHeight="1">
      <c r="A83" s="63" t="s">
        <v>370</v>
      </c>
      <c r="B83" s="200">
        <v>300</v>
      </c>
      <c r="C83" s="55" t="s">
        <v>5</v>
      </c>
      <c r="D83" s="55" t="s">
        <v>97</v>
      </c>
      <c r="E83" s="194" t="s">
        <v>369</v>
      </c>
      <c r="F83" s="60"/>
      <c r="G83" s="153">
        <f>G84</f>
        <v>40000</v>
      </c>
      <c r="H83" s="113"/>
      <c r="I83" s="153"/>
      <c r="J83" s="153">
        <f>J84</f>
        <v>40000</v>
      </c>
    </row>
    <row r="84" spans="1:10" ht="21.75" customHeight="1">
      <c r="A84" s="61" t="s">
        <v>127</v>
      </c>
      <c r="B84" s="200">
        <v>300</v>
      </c>
      <c r="C84" s="55" t="s">
        <v>5</v>
      </c>
      <c r="D84" s="55" t="s">
        <v>97</v>
      </c>
      <c r="E84" s="194" t="s">
        <v>369</v>
      </c>
      <c r="F84" s="60">
        <v>800</v>
      </c>
      <c r="G84" s="154">
        <v>40000</v>
      </c>
      <c r="H84" s="141"/>
      <c r="I84" s="154"/>
      <c r="J84" s="154">
        <v>40000</v>
      </c>
    </row>
    <row r="85" spans="1:10" ht="134.25" customHeight="1">
      <c r="A85" s="63" t="s">
        <v>424</v>
      </c>
      <c r="B85" s="200">
        <v>300</v>
      </c>
      <c r="C85" s="55" t="s">
        <v>5</v>
      </c>
      <c r="D85" s="55" t="s">
        <v>97</v>
      </c>
      <c r="E85" s="334" t="s">
        <v>425</v>
      </c>
      <c r="F85" s="111"/>
      <c r="G85" s="153">
        <f>G86</f>
        <v>60465087</v>
      </c>
      <c r="H85" s="153">
        <f>H86</f>
        <v>0</v>
      </c>
      <c r="I85" s="153"/>
      <c r="J85" s="153">
        <f aca="true" t="shared" si="5" ref="J85:J90">G85+I85</f>
        <v>60465087</v>
      </c>
    </row>
    <row r="86" spans="1:10" ht="50.25" customHeight="1">
      <c r="A86" s="63" t="s">
        <v>437</v>
      </c>
      <c r="B86" s="200">
        <v>300</v>
      </c>
      <c r="C86" s="55" t="s">
        <v>5</v>
      </c>
      <c r="D86" s="55" t="s">
        <v>97</v>
      </c>
      <c r="E86" s="334" t="s">
        <v>425</v>
      </c>
      <c r="F86" s="192">
        <v>400</v>
      </c>
      <c r="G86" s="154">
        <v>60465087</v>
      </c>
      <c r="H86" s="141"/>
      <c r="I86" s="154"/>
      <c r="J86" s="154">
        <f t="shared" si="5"/>
        <v>60465087</v>
      </c>
    </row>
    <row r="87" spans="1:10" ht="99" customHeight="1">
      <c r="A87" s="63" t="s">
        <v>426</v>
      </c>
      <c r="B87" s="200">
        <v>300</v>
      </c>
      <c r="C87" s="55" t="s">
        <v>5</v>
      </c>
      <c r="D87" s="55" t="s">
        <v>97</v>
      </c>
      <c r="E87" s="334" t="s">
        <v>427</v>
      </c>
      <c r="F87" s="111"/>
      <c r="G87" s="153">
        <f>G88</f>
        <v>610758</v>
      </c>
      <c r="H87" s="153">
        <f>H88</f>
        <v>0</v>
      </c>
      <c r="I87" s="153"/>
      <c r="J87" s="153">
        <f t="shared" si="5"/>
        <v>610758</v>
      </c>
    </row>
    <row r="88" spans="1:10" ht="49.5" customHeight="1">
      <c r="A88" s="63" t="s">
        <v>271</v>
      </c>
      <c r="B88" s="200">
        <v>300</v>
      </c>
      <c r="C88" s="55" t="s">
        <v>5</v>
      </c>
      <c r="D88" s="55" t="s">
        <v>97</v>
      </c>
      <c r="E88" s="334" t="s">
        <v>427</v>
      </c>
      <c r="F88" s="192">
        <v>400</v>
      </c>
      <c r="G88" s="154">
        <v>610758</v>
      </c>
      <c r="H88" s="141"/>
      <c r="I88" s="154"/>
      <c r="J88" s="154">
        <f t="shared" si="5"/>
        <v>610758</v>
      </c>
    </row>
    <row r="89" spans="1:10" ht="49.5" customHeight="1">
      <c r="A89" s="364" t="s">
        <v>467</v>
      </c>
      <c r="B89" s="200">
        <v>300</v>
      </c>
      <c r="C89" s="55" t="s">
        <v>5</v>
      </c>
      <c r="D89" s="55" t="s">
        <v>97</v>
      </c>
      <c r="E89" s="334" t="s">
        <v>468</v>
      </c>
      <c r="F89" s="192"/>
      <c r="G89" s="153">
        <f>G90</f>
        <v>466928.4</v>
      </c>
      <c r="H89" s="153">
        <f>H90</f>
        <v>0</v>
      </c>
      <c r="I89" s="153">
        <f>I90</f>
        <v>0</v>
      </c>
      <c r="J89" s="153">
        <f t="shared" si="5"/>
        <v>466928.4</v>
      </c>
    </row>
    <row r="90" spans="1:10" ht="49.5" customHeight="1">
      <c r="A90" s="63" t="s">
        <v>469</v>
      </c>
      <c r="B90" s="200">
        <v>300</v>
      </c>
      <c r="C90" s="55" t="s">
        <v>5</v>
      </c>
      <c r="D90" s="55" t="s">
        <v>97</v>
      </c>
      <c r="E90" s="334" t="s">
        <v>468</v>
      </c>
      <c r="F90" s="192">
        <v>400</v>
      </c>
      <c r="G90" s="154">
        <v>466928.4</v>
      </c>
      <c r="H90" s="141"/>
      <c r="I90" s="154"/>
      <c r="J90" s="154">
        <f t="shared" si="5"/>
        <v>466928.4</v>
      </c>
    </row>
    <row r="91" spans="1:10" ht="14.25" customHeight="1">
      <c r="A91" s="172" t="s">
        <v>18</v>
      </c>
      <c r="B91" s="189">
        <v>300</v>
      </c>
      <c r="C91" s="162" t="s">
        <v>5</v>
      </c>
      <c r="D91" s="162" t="s">
        <v>93</v>
      </c>
      <c r="E91" s="205"/>
      <c r="F91" s="168"/>
      <c r="G91" s="164">
        <f>G92+G95+G99+G101+G103</f>
        <v>3577851.09</v>
      </c>
      <c r="H91" s="164">
        <f>H92+H95+H99+H101+H103</f>
        <v>0</v>
      </c>
      <c r="I91" s="164">
        <f>I92+I95+I99+I101+I103</f>
        <v>0</v>
      </c>
      <c r="J91" s="164">
        <f>J92+J95+J99+J101+J103</f>
        <v>3577851.09</v>
      </c>
    </row>
    <row r="92" spans="1:10" ht="39" customHeight="1">
      <c r="A92" s="52" t="s">
        <v>217</v>
      </c>
      <c r="B92" s="193">
        <v>300</v>
      </c>
      <c r="C92" s="55" t="s">
        <v>5</v>
      </c>
      <c r="D92" s="55" t="s">
        <v>93</v>
      </c>
      <c r="E92" s="199" t="s">
        <v>205</v>
      </c>
      <c r="F92" s="94"/>
      <c r="G92" s="154">
        <f>G93</f>
        <v>80000</v>
      </c>
      <c r="H92" s="154">
        <f>H93</f>
        <v>0</v>
      </c>
      <c r="I92" s="154"/>
      <c r="J92" s="154">
        <f>J93</f>
        <v>80000</v>
      </c>
    </row>
    <row r="93" spans="1:10" ht="24" customHeight="1">
      <c r="A93" s="338" t="s">
        <v>132</v>
      </c>
      <c r="B93" s="193">
        <v>300</v>
      </c>
      <c r="C93" s="200" t="s">
        <v>5</v>
      </c>
      <c r="D93" s="200" t="s">
        <v>93</v>
      </c>
      <c r="E93" s="199" t="s">
        <v>205</v>
      </c>
      <c r="F93" s="193">
        <v>200</v>
      </c>
      <c r="G93" s="114">
        <f>G94</f>
        <v>80000</v>
      </c>
      <c r="H93" s="114">
        <f>H94</f>
        <v>0</v>
      </c>
      <c r="I93" s="114"/>
      <c r="J93" s="114">
        <f>J94</f>
        <v>80000</v>
      </c>
    </row>
    <row r="94" spans="1:10" ht="24" customHeight="1">
      <c r="A94" s="337" t="s">
        <v>278</v>
      </c>
      <c r="B94" s="193"/>
      <c r="C94" s="200"/>
      <c r="D94" s="200"/>
      <c r="E94" s="206"/>
      <c r="F94" s="193"/>
      <c r="G94" s="156">
        <v>80000</v>
      </c>
      <c r="H94" s="155"/>
      <c r="I94" s="177"/>
      <c r="J94" s="156">
        <v>80000</v>
      </c>
    </row>
    <row r="95" spans="1:10" ht="23.25" customHeight="1">
      <c r="A95" s="52" t="s">
        <v>234</v>
      </c>
      <c r="B95" s="193">
        <v>300</v>
      </c>
      <c r="C95" s="55" t="s">
        <v>5</v>
      </c>
      <c r="D95" s="55" t="s">
        <v>93</v>
      </c>
      <c r="E95" s="207" t="s">
        <v>235</v>
      </c>
      <c r="F95" s="91"/>
      <c r="G95" s="154">
        <f>G96</f>
        <v>52683</v>
      </c>
      <c r="H95" s="154">
        <f>H96</f>
        <v>0</v>
      </c>
      <c r="I95" s="154"/>
      <c r="J95" s="154">
        <f>J96</f>
        <v>52683</v>
      </c>
    </row>
    <row r="96" spans="1:10" ht="24.75" customHeight="1">
      <c r="A96" s="63" t="s">
        <v>132</v>
      </c>
      <c r="B96" s="193">
        <v>300</v>
      </c>
      <c r="C96" s="55" t="s">
        <v>5</v>
      </c>
      <c r="D96" s="55" t="s">
        <v>93</v>
      </c>
      <c r="E96" s="207" t="s">
        <v>235</v>
      </c>
      <c r="F96" s="60">
        <v>200</v>
      </c>
      <c r="G96" s="114">
        <v>52683</v>
      </c>
      <c r="H96" s="114">
        <f>H97</f>
        <v>0</v>
      </c>
      <c r="I96" s="114"/>
      <c r="J96" s="114">
        <v>52683</v>
      </c>
    </row>
    <row r="97" spans="1:10" s="93" customFormat="1" ht="25.5" customHeight="1">
      <c r="A97" s="157" t="s">
        <v>278</v>
      </c>
      <c r="B97" s="193"/>
      <c r="C97" s="55"/>
      <c r="D97" s="55"/>
      <c r="E97" s="199"/>
      <c r="F97" s="60"/>
      <c r="G97" s="114">
        <v>52683</v>
      </c>
      <c r="H97" s="73"/>
      <c r="I97" s="156"/>
      <c r="J97" s="114">
        <v>52683</v>
      </c>
    </row>
    <row r="98" spans="1:10" s="93" customFormat="1" ht="49.5" customHeight="1">
      <c r="A98" s="61" t="s">
        <v>466</v>
      </c>
      <c r="B98" s="193">
        <v>300</v>
      </c>
      <c r="C98" s="55" t="s">
        <v>5</v>
      </c>
      <c r="D98" s="55" t="s">
        <v>93</v>
      </c>
      <c r="E98" s="199">
        <v>4090090360</v>
      </c>
      <c r="F98" s="60"/>
      <c r="G98" s="114">
        <f>G99</f>
        <v>0</v>
      </c>
      <c r="H98" s="114">
        <f>H99</f>
        <v>0</v>
      </c>
      <c r="I98" s="114"/>
      <c r="J98" s="114">
        <f>J99</f>
        <v>0</v>
      </c>
    </row>
    <row r="99" spans="1:10" s="93" customFormat="1" ht="25.5" customHeight="1">
      <c r="A99" s="61" t="s">
        <v>127</v>
      </c>
      <c r="B99" s="193">
        <v>300</v>
      </c>
      <c r="C99" s="55" t="s">
        <v>5</v>
      </c>
      <c r="D99" s="55" t="s">
        <v>93</v>
      </c>
      <c r="E99" s="199">
        <v>4090090360</v>
      </c>
      <c r="F99" s="60">
        <v>800</v>
      </c>
      <c r="G99" s="154">
        <v>0</v>
      </c>
      <c r="H99" s="141"/>
      <c r="I99" s="154"/>
      <c r="J99" s="154">
        <v>0</v>
      </c>
    </row>
    <row r="100" spans="1:10" s="93" customFormat="1" ht="25.5" customHeight="1">
      <c r="A100" s="61" t="s">
        <v>504</v>
      </c>
      <c r="B100" s="193">
        <v>300</v>
      </c>
      <c r="C100" s="55" t="s">
        <v>5</v>
      </c>
      <c r="D100" s="55" t="s">
        <v>93</v>
      </c>
      <c r="E100" s="199" t="s">
        <v>503</v>
      </c>
      <c r="F100" s="60"/>
      <c r="G100" s="153">
        <f>G101</f>
        <v>3295168.09</v>
      </c>
      <c r="H100" s="113"/>
      <c r="I100" s="178"/>
      <c r="J100" s="153">
        <f>J101</f>
        <v>3295168.09</v>
      </c>
    </row>
    <row r="101" spans="1:10" s="93" customFormat="1" ht="25.5" customHeight="1">
      <c r="A101" s="63" t="s">
        <v>132</v>
      </c>
      <c r="B101" s="193">
        <v>300</v>
      </c>
      <c r="C101" s="55" t="s">
        <v>5</v>
      </c>
      <c r="D101" s="55" t="s">
        <v>93</v>
      </c>
      <c r="E101" s="199" t="s">
        <v>503</v>
      </c>
      <c r="F101" s="60">
        <v>200</v>
      </c>
      <c r="G101" s="154">
        <v>3295168.09</v>
      </c>
      <c r="H101" s="141"/>
      <c r="I101" s="353"/>
      <c r="J101" s="154">
        <v>3295168.09</v>
      </c>
    </row>
    <row r="102" spans="1:10" s="93" customFormat="1" ht="138.75" customHeight="1">
      <c r="A102" s="63" t="s">
        <v>527</v>
      </c>
      <c r="B102" s="193">
        <v>300</v>
      </c>
      <c r="C102" s="55" t="s">
        <v>5</v>
      </c>
      <c r="D102" s="55" t="s">
        <v>93</v>
      </c>
      <c r="E102" s="450" t="s">
        <v>526</v>
      </c>
      <c r="F102" s="60"/>
      <c r="G102" s="153">
        <v>150000</v>
      </c>
      <c r="H102" s="113"/>
      <c r="I102" s="153"/>
      <c r="J102" s="153">
        <f>G102+I102</f>
        <v>150000</v>
      </c>
    </row>
    <row r="103" spans="1:10" s="93" customFormat="1" ht="15" customHeight="1">
      <c r="A103" s="61" t="s">
        <v>127</v>
      </c>
      <c r="B103" s="193">
        <v>300</v>
      </c>
      <c r="C103" s="55" t="s">
        <v>5</v>
      </c>
      <c r="D103" s="55" t="s">
        <v>93</v>
      </c>
      <c r="E103" s="449" t="s">
        <v>526</v>
      </c>
      <c r="F103" s="60">
        <v>800</v>
      </c>
      <c r="G103" s="154">
        <v>150000</v>
      </c>
      <c r="H103" s="141"/>
      <c r="I103" s="154"/>
      <c r="J103" s="154">
        <f>G103+I103</f>
        <v>150000</v>
      </c>
    </row>
    <row r="104" spans="1:10" ht="15" customHeight="1">
      <c r="A104" s="172" t="s">
        <v>19</v>
      </c>
      <c r="B104" s="189">
        <v>300</v>
      </c>
      <c r="C104" s="162" t="s">
        <v>5</v>
      </c>
      <c r="D104" s="162" t="s">
        <v>99</v>
      </c>
      <c r="E104" s="190"/>
      <c r="F104" s="176"/>
      <c r="G104" s="164">
        <f>G105+G123+G125+G120+G136</f>
        <v>12405029.92</v>
      </c>
      <c r="H104" s="164">
        <f>H105+H123+H125+H120+H136</f>
        <v>456871</v>
      </c>
      <c r="I104" s="164">
        <f>I105+I123+I125+I120+I136</f>
        <v>1072011</v>
      </c>
      <c r="J104" s="164">
        <f>J105+J123+J125+J120+J136</f>
        <v>13477040.92</v>
      </c>
    </row>
    <row r="105" spans="1:10" s="93" customFormat="1" ht="38.25" customHeight="1">
      <c r="A105" s="61" t="s">
        <v>265</v>
      </c>
      <c r="B105" s="200">
        <v>300</v>
      </c>
      <c r="C105" s="55" t="s">
        <v>5</v>
      </c>
      <c r="D105" s="55" t="s">
        <v>99</v>
      </c>
      <c r="E105" s="194" t="s">
        <v>206</v>
      </c>
      <c r="F105" s="92"/>
      <c r="G105" s="141">
        <f>G106+G107+G108</f>
        <v>10385007.83</v>
      </c>
      <c r="H105" s="141">
        <f>H106+H107+H108</f>
        <v>456871</v>
      </c>
      <c r="I105" s="141">
        <f>I106+I107+I108</f>
        <v>1072011</v>
      </c>
      <c r="J105" s="141">
        <f>J106+J107+J108</f>
        <v>11457018.83</v>
      </c>
    </row>
    <row r="106" spans="1:10" s="93" customFormat="1" ht="24" customHeight="1">
      <c r="A106" s="337" t="s">
        <v>278</v>
      </c>
      <c r="B106" s="339"/>
      <c r="C106" s="339"/>
      <c r="D106" s="339"/>
      <c r="E106" s="340"/>
      <c r="F106" s="341"/>
      <c r="G106" s="73">
        <f>G111+G115+G119</f>
        <v>7539729.26</v>
      </c>
      <c r="H106" s="73">
        <f>H111+H115+H119</f>
        <v>0</v>
      </c>
      <c r="I106" s="73">
        <f>I111+I115+I119</f>
        <v>283645</v>
      </c>
      <c r="J106" s="73">
        <f>J111+J115+J119</f>
        <v>7823374.26</v>
      </c>
    </row>
    <row r="107" spans="1:10" s="93" customFormat="1" ht="15.75" customHeight="1">
      <c r="A107" s="337" t="s">
        <v>117</v>
      </c>
      <c r="B107" s="339"/>
      <c r="C107" s="339"/>
      <c r="D107" s="339"/>
      <c r="E107" s="340"/>
      <c r="F107" s="341"/>
      <c r="G107" s="73">
        <f>G112+G116</f>
        <v>2388407.57</v>
      </c>
      <c r="H107" s="73">
        <f>H112+H116</f>
        <v>0</v>
      </c>
      <c r="I107" s="73">
        <f>I112+I116</f>
        <v>788366</v>
      </c>
      <c r="J107" s="73">
        <f>J112+J116</f>
        <v>3176773.57</v>
      </c>
    </row>
    <row r="108" spans="1:10" s="93" customFormat="1" ht="15.75" customHeight="1">
      <c r="A108" s="337" t="s">
        <v>2</v>
      </c>
      <c r="B108" s="339"/>
      <c r="C108" s="339"/>
      <c r="D108" s="339"/>
      <c r="E108" s="340"/>
      <c r="F108" s="341"/>
      <c r="G108" s="73">
        <v>456871</v>
      </c>
      <c r="H108" s="73">
        <v>456871</v>
      </c>
      <c r="I108" s="73"/>
      <c r="J108" s="73">
        <f>J117</f>
        <v>456871</v>
      </c>
    </row>
    <row r="109" spans="1:10" ht="15.75" customHeight="1">
      <c r="A109" s="63" t="s">
        <v>218</v>
      </c>
      <c r="B109" s="200">
        <v>300</v>
      </c>
      <c r="C109" s="55" t="s">
        <v>5</v>
      </c>
      <c r="D109" s="55" t="s">
        <v>99</v>
      </c>
      <c r="E109" s="194" t="s">
        <v>207</v>
      </c>
      <c r="F109" s="96"/>
      <c r="G109" s="154">
        <f>G110</f>
        <v>5988423.57</v>
      </c>
      <c r="H109" s="154">
        <f>H110</f>
        <v>0</v>
      </c>
      <c r="I109" s="154">
        <f>I110</f>
        <v>783545</v>
      </c>
      <c r="J109" s="154">
        <f>J110</f>
        <v>6771968.57</v>
      </c>
    </row>
    <row r="110" spans="1:10" ht="24.75" customHeight="1">
      <c r="A110" s="63" t="s">
        <v>132</v>
      </c>
      <c r="B110" s="200">
        <v>300</v>
      </c>
      <c r="C110" s="55" t="s">
        <v>5</v>
      </c>
      <c r="D110" s="55" t="s">
        <v>99</v>
      </c>
      <c r="E110" s="194" t="s">
        <v>207</v>
      </c>
      <c r="F110" s="60">
        <v>200</v>
      </c>
      <c r="G110" s="73">
        <f>G111+G112</f>
        <v>5988423.57</v>
      </c>
      <c r="H110" s="73">
        <f>H111+H112</f>
        <v>0</v>
      </c>
      <c r="I110" s="73">
        <f>I111+I112</f>
        <v>783545</v>
      </c>
      <c r="J110" s="73">
        <f>G110+I110</f>
        <v>6771968.57</v>
      </c>
    </row>
    <row r="111" spans="1:10" ht="24.75" customHeight="1">
      <c r="A111" s="337" t="s">
        <v>278</v>
      </c>
      <c r="B111" s="200"/>
      <c r="C111" s="55"/>
      <c r="D111" s="55"/>
      <c r="E111" s="194"/>
      <c r="F111" s="60"/>
      <c r="G111" s="73">
        <v>5166100</v>
      </c>
      <c r="H111" s="261"/>
      <c r="I111" s="73">
        <v>190000</v>
      </c>
      <c r="J111" s="73">
        <f>G111+I111</f>
        <v>5356100</v>
      </c>
    </row>
    <row r="112" spans="1:10" ht="24.75" customHeight="1">
      <c r="A112" s="337" t="s">
        <v>117</v>
      </c>
      <c r="B112" s="200"/>
      <c r="C112" s="55"/>
      <c r="D112" s="55"/>
      <c r="E112" s="194"/>
      <c r="F112" s="60"/>
      <c r="G112" s="73">
        <v>822323.57</v>
      </c>
      <c r="H112" s="261"/>
      <c r="I112" s="114">
        <v>593545</v>
      </c>
      <c r="J112" s="73">
        <f>G112+I112</f>
        <v>1415868.5699999998</v>
      </c>
    </row>
    <row r="113" spans="1:10" ht="24.75" customHeight="1">
      <c r="A113" s="61" t="s">
        <v>219</v>
      </c>
      <c r="B113" s="200">
        <v>300</v>
      </c>
      <c r="C113" s="55" t="s">
        <v>5</v>
      </c>
      <c r="D113" s="55" t="s">
        <v>99</v>
      </c>
      <c r="E113" s="194" t="s">
        <v>208</v>
      </c>
      <c r="F113" s="103"/>
      <c r="G113" s="141">
        <f>G114+G118</f>
        <v>4396584.26</v>
      </c>
      <c r="H113" s="141">
        <f>H114+H118</f>
        <v>0</v>
      </c>
      <c r="I113" s="141">
        <f>I114+I118</f>
        <v>288466</v>
      </c>
      <c r="J113" s="141">
        <f>J114+J118</f>
        <v>4685050.26</v>
      </c>
    </row>
    <row r="114" spans="1:10" ht="27" customHeight="1">
      <c r="A114" s="63" t="s">
        <v>129</v>
      </c>
      <c r="B114" s="200">
        <v>300</v>
      </c>
      <c r="C114" s="55" t="s">
        <v>5</v>
      </c>
      <c r="D114" s="55" t="s">
        <v>99</v>
      </c>
      <c r="E114" s="194" t="s">
        <v>208</v>
      </c>
      <c r="F114" s="60">
        <v>200</v>
      </c>
      <c r="G114" s="114">
        <f>G115+G116+G117</f>
        <v>4395502.46</v>
      </c>
      <c r="H114" s="114">
        <f>H115+H116+H117</f>
        <v>0</v>
      </c>
      <c r="I114" s="114">
        <f>I115+I116+I117</f>
        <v>288466</v>
      </c>
      <c r="J114" s="114">
        <f>J115+J116+J117</f>
        <v>4683968.46</v>
      </c>
    </row>
    <row r="115" spans="1:10" ht="24.75" customHeight="1">
      <c r="A115" s="337" t="s">
        <v>278</v>
      </c>
      <c r="B115" s="343"/>
      <c r="C115" s="343"/>
      <c r="D115" s="343"/>
      <c r="E115" s="344"/>
      <c r="F115" s="345"/>
      <c r="G115" s="114">
        <v>2372547.46</v>
      </c>
      <c r="H115" s="73"/>
      <c r="I115" s="113">
        <v>93645</v>
      </c>
      <c r="J115" s="114">
        <f>G115+I115</f>
        <v>2466192.46</v>
      </c>
    </row>
    <row r="116" spans="1:10" ht="18.75" customHeight="1">
      <c r="A116" s="337" t="s">
        <v>117</v>
      </c>
      <c r="B116" s="343"/>
      <c r="C116" s="343"/>
      <c r="D116" s="343"/>
      <c r="E116" s="344"/>
      <c r="F116" s="345"/>
      <c r="G116" s="114">
        <v>1566084</v>
      </c>
      <c r="H116" s="73"/>
      <c r="I116" s="451">
        <v>194821</v>
      </c>
      <c r="J116" s="114">
        <f>G116+I116</f>
        <v>1760905</v>
      </c>
    </row>
    <row r="117" spans="1:10" ht="18.75" customHeight="1">
      <c r="A117" s="337" t="s">
        <v>2</v>
      </c>
      <c r="B117" s="343"/>
      <c r="C117" s="343"/>
      <c r="D117" s="343"/>
      <c r="E117" s="344"/>
      <c r="F117" s="345"/>
      <c r="G117" s="73">
        <v>456871</v>
      </c>
      <c r="H117" s="73"/>
      <c r="I117" s="73"/>
      <c r="J117" s="114">
        <f>G117+I117</f>
        <v>456871</v>
      </c>
    </row>
    <row r="118" spans="1:10" ht="21.75" customHeight="1">
      <c r="A118" s="61" t="s">
        <v>127</v>
      </c>
      <c r="B118" s="200">
        <v>300</v>
      </c>
      <c r="C118" s="55" t="s">
        <v>5</v>
      </c>
      <c r="D118" s="55" t="s">
        <v>99</v>
      </c>
      <c r="E118" s="194" t="s">
        <v>208</v>
      </c>
      <c r="F118" s="193">
        <v>800</v>
      </c>
      <c r="G118" s="114">
        <v>1081.8</v>
      </c>
      <c r="H118" s="73"/>
      <c r="I118" s="114"/>
      <c r="J118" s="114">
        <f>G118+I118</f>
        <v>1081.8</v>
      </c>
    </row>
    <row r="119" spans="1:10" ht="21.75" customHeight="1">
      <c r="A119" s="337" t="s">
        <v>278</v>
      </c>
      <c r="B119" s="200"/>
      <c r="C119" s="55"/>
      <c r="D119" s="55"/>
      <c r="E119" s="194"/>
      <c r="F119" s="193"/>
      <c r="G119" s="114">
        <v>1081.8</v>
      </c>
      <c r="H119" s="73"/>
      <c r="I119" s="114"/>
      <c r="J119" s="114">
        <f>G119+I119</f>
        <v>1081.8</v>
      </c>
    </row>
    <row r="120" spans="1:10" ht="24.75" customHeight="1">
      <c r="A120" s="63" t="s">
        <v>493</v>
      </c>
      <c r="B120" s="200">
        <v>300</v>
      </c>
      <c r="C120" s="55" t="s">
        <v>5</v>
      </c>
      <c r="D120" s="55" t="s">
        <v>99</v>
      </c>
      <c r="E120" s="194">
        <v>2810190370</v>
      </c>
      <c r="F120" s="345"/>
      <c r="G120" s="154">
        <f>G121</f>
        <v>7200</v>
      </c>
      <c r="H120" s="154">
        <f>H121</f>
        <v>0</v>
      </c>
      <c r="I120" s="154"/>
      <c r="J120" s="154">
        <f>J121</f>
        <v>7200</v>
      </c>
    </row>
    <row r="121" spans="1:10" ht="31.5" customHeight="1">
      <c r="A121" s="63" t="s">
        <v>129</v>
      </c>
      <c r="B121" s="200">
        <v>300</v>
      </c>
      <c r="C121" s="55" t="s">
        <v>5</v>
      </c>
      <c r="D121" s="55" t="s">
        <v>99</v>
      </c>
      <c r="E121" s="194">
        <v>2810190370</v>
      </c>
      <c r="F121" s="193">
        <v>200</v>
      </c>
      <c r="G121" s="114">
        <v>7200</v>
      </c>
      <c r="H121" s="342"/>
      <c r="I121" s="114"/>
      <c r="J121" s="114">
        <v>7200</v>
      </c>
    </row>
    <row r="122" spans="1:10" ht="75.75" customHeight="1">
      <c r="A122" s="52" t="s">
        <v>458</v>
      </c>
      <c r="B122" s="200">
        <v>300</v>
      </c>
      <c r="C122" s="55" t="s">
        <v>5</v>
      </c>
      <c r="D122" s="55" t="s">
        <v>99</v>
      </c>
      <c r="E122" s="194" t="s">
        <v>459</v>
      </c>
      <c r="F122" s="60"/>
      <c r="G122" s="113">
        <f>G123</f>
        <v>195080</v>
      </c>
      <c r="H122" s="113"/>
      <c r="I122" s="354"/>
      <c r="J122" s="113">
        <f>J123</f>
        <v>195080</v>
      </c>
    </row>
    <row r="123" spans="1:10" ht="27" customHeight="1">
      <c r="A123" s="63" t="s">
        <v>129</v>
      </c>
      <c r="B123" s="200">
        <v>300</v>
      </c>
      <c r="C123" s="55" t="s">
        <v>5</v>
      </c>
      <c r="D123" s="55" t="s">
        <v>99</v>
      </c>
      <c r="E123" s="194" t="s">
        <v>459</v>
      </c>
      <c r="F123" s="60">
        <v>200</v>
      </c>
      <c r="G123" s="141">
        <v>195080</v>
      </c>
      <c r="H123" s="141"/>
      <c r="I123" s="355"/>
      <c r="J123" s="141">
        <v>195080</v>
      </c>
    </row>
    <row r="124" spans="1:10" ht="53.25" customHeight="1">
      <c r="A124" s="356" t="s">
        <v>460</v>
      </c>
      <c r="B124" s="200">
        <v>300</v>
      </c>
      <c r="C124" s="55" t="s">
        <v>5</v>
      </c>
      <c r="D124" s="55" t="s">
        <v>99</v>
      </c>
      <c r="E124" s="194" t="s">
        <v>461</v>
      </c>
      <c r="F124" s="60"/>
      <c r="G124" s="113">
        <f>G125</f>
        <v>1783149</v>
      </c>
      <c r="H124" s="113">
        <f>H125</f>
        <v>0</v>
      </c>
      <c r="I124" s="113"/>
      <c r="J124" s="113">
        <f>J125</f>
        <v>1783149</v>
      </c>
    </row>
    <row r="125" spans="1:10" ht="27" customHeight="1">
      <c r="A125" s="63" t="s">
        <v>129</v>
      </c>
      <c r="B125" s="200">
        <v>300</v>
      </c>
      <c r="C125" s="55" t="s">
        <v>5</v>
      </c>
      <c r="D125" s="55" t="s">
        <v>99</v>
      </c>
      <c r="E125" s="194" t="s">
        <v>461</v>
      </c>
      <c r="F125" s="60">
        <v>200</v>
      </c>
      <c r="G125" s="141">
        <f>G126+G131</f>
        <v>1783149</v>
      </c>
      <c r="H125" s="141">
        <f>H126+H131</f>
        <v>0</v>
      </c>
      <c r="I125" s="141"/>
      <c r="J125" s="141">
        <f>J126+J131</f>
        <v>1783149</v>
      </c>
    </row>
    <row r="126" spans="1:10" ht="27" customHeight="1">
      <c r="A126" s="347" t="s">
        <v>462</v>
      </c>
      <c r="B126" s="357"/>
      <c r="C126" s="358"/>
      <c r="D126" s="358"/>
      <c r="E126" s="359"/>
      <c r="F126" s="91"/>
      <c r="G126" s="113">
        <f>G127+G128+G129+G130</f>
        <v>1058272</v>
      </c>
      <c r="H126" s="113">
        <f>H127+H128+H129+H130</f>
        <v>0</v>
      </c>
      <c r="I126" s="113"/>
      <c r="J126" s="113">
        <f>J127+J128+J129+J130</f>
        <v>1058272</v>
      </c>
    </row>
    <row r="127" spans="1:10" ht="13.5" customHeight="1">
      <c r="A127" s="360" t="s">
        <v>463</v>
      </c>
      <c r="B127" s="357"/>
      <c r="C127" s="358"/>
      <c r="D127" s="358"/>
      <c r="E127" s="359"/>
      <c r="F127" s="91"/>
      <c r="G127" s="361">
        <v>899531.2</v>
      </c>
      <c r="H127" s="113"/>
      <c r="I127" s="354"/>
      <c r="J127" s="361">
        <v>899531.2</v>
      </c>
    </row>
    <row r="128" spans="1:10" ht="15.75" customHeight="1">
      <c r="A128" s="360" t="s">
        <v>464</v>
      </c>
      <c r="B128" s="357"/>
      <c r="C128" s="358"/>
      <c r="D128" s="358"/>
      <c r="E128" s="359"/>
      <c r="F128" s="91"/>
      <c r="G128" s="361">
        <v>93127.94</v>
      </c>
      <c r="H128" s="113"/>
      <c r="I128" s="354"/>
      <c r="J128" s="361">
        <v>93127.94</v>
      </c>
    </row>
    <row r="129" spans="1:10" ht="13.5" customHeight="1">
      <c r="A129" s="362" t="s">
        <v>447</v>
      </c>
      <c r="B129" s="357"/>
      <c r="C129" s="358"/>
      <c r="D129" s="358"/>
      <c r="E129" s="359"/>
      <c r="F129" s="91"/>
      <c r="G129" s="361">
        <v>12699.26</v>
      </c>
      <c r="H129" s="113"/>
      <c r="I129" s="363"/>
      <c r="J129" s="361">
        <v>12699.26</v>
      </c>
    </row>
    <row r="130" spans="1:10" ht="13.5" customHeight="1">
      <c r="A130" s="362" t="s">
        <v>465</v>
      </c>
      <c r="B130" s="357"/>
      <c r="C130" s="358"/>
      <c r="D130" s="358"/>
      <c r="E130" s="359"/>
      <c r="F130" s="91"/>
      <c r="G130" s="361">
        <v>52913.6</v>
      </c>
      <c r="H130" s="113"/>
      <c r="I130" s="354"/>
      <c r="J130" s="361">
        <v>52913.6</v>
      </c>
    </row>
    <row r="131" spans="1:10" ht="36" customHeight="1">
      <c r="A131" s="347" t="s">
        <v>448</v>
      </c>
      <c r="B131" s="357"/>
      <c r="C131" s="358"/>
      <c r="D131" s="358"/>
      <c r="E131" s="359"/>
      <c r="F131" s="91"/>
      <c r="G131" s="113">
        <f>G132+G133+G134+G135</f>
        <v>724877</v>
      </c>
      <c r="H131" s="113">
        <f>H132+H133+H134+H135</f>
        <v>0</v>
      </c>
      <c r="I131" s="113"/>
      <c r="J131" s="113">
        <f>J132+J133+J134+J135</f>
        <v>724877</v>
      </c>
    </row>
    <row r="132" spans="1:10" ht="14.25" customHeight="1">
      <c r="A132" s="360" t="s">
        <v>463</v>
      </c>
      <c r="B132" s="357"/>
      <c r="C132" s="358"/>
      <c r="D132" s="358"/>
      <c r="E132" s="359"/>
      <c r="F132" s="91"/>
      <c r="G132" s="361">
        <v>616145.45</v>
      </c>
      <c r="H132" s="113"/>
      <c r="I132" s="354"/>
      <c r="J132" s="361">
        <v>616145.45</v>
      </c>
    </row>
    <row r="133" spans="1:10" ht="14.25" customHeight="1">
      <c r="A133" s="360" t="s">
        <v>464</v>
      </c>
      <c r="B133" s="357"/>
      <c r="C133" s="358"/>
      <c r="D133" s="358"/>
      <c r="E133" s="359"/>
      <c r="F133" s="91"/>
      <c r="G133" s="361">
        <v>63789.18</v>
      </c>
      <c r="H133" s="113"/>
      <c r="I133" s="354"/>
      <c r="J133" s="361">
        <v>63789.18</v>
      </c>
    </row>
    <row r="134" spans="1:10" ht="13.5" customHeight="1">
      <c r="A134" s="362" t="s">
        <v>447</v>
      </c>
      <c r="B134" s="357"/>
      <c r="C134" s="358"/>
      <c r="D134" s="358"/>
      <c r="E134" s="359"/>
      <c r="F134" s="91"/>
      <c r="G134" s="361">
        <v>8698.52</v>
      </c>
      <c r="H134" s="113"/>
      <c r="I134" s="363"/>
      <c r="J134" s="361">
        <v>8698.52</v>
      </c>
    </row>
    <row r="135" spans="1:10" ht="13.5" customHeight="1">
      <c r="A135" s="362" t="s">
        <v>465</v>
      </c>
      <c r="B135" s="357"/>
      <c r="C135" s="358"/>
      <c r="D135" s="358"/>
      <c r="E135" s="359"/>
      <c r="F135" s="91"/>
      <c r="G135" s="361">
        <v>36243.85</v>
      </c>
      <c r="H135" s="113"/>
      <c r="I135" s="354"/>
      <c r="J135" s="361">
        <v>36243.85</v>
      </c>
    </row>
    <row r="136" spans="1:10" ht="36.75" customHeight="1">
      <c r="A136" s="63" t="s">
        <v>508</v>
      </c>
      <c r="B136" s="200">
        <v>300</v>
      </c>
      <c r="C136" s="55" t="s">
        <v>5</v>
      </c>
      <c r="D136" s="55" t="s">
        <v>99</v>
      </c>
      <c r="E136" s="194">
        <v>2210190170</v>
      </c>
      <c r="F136" s="91"/>
      <c r="G136" s="430">
        <f>G137</f>
        <v>34593.09</v>
      </c>
      <c r="H136" s="430"/>
      <c r="I136" s="431"/>
      <c r="J136" s="430">
        <f aca="true" t="shared" si="6" ref="J136:J141">G136+I136</f>
        <v>34593.09</v>
      </c>
    </row>
    <row r="137" spans="1:10" ht="13.5" customHeight="1">
      <c r="A137" s="63" t="s">
        <v>129</v>
      </c>
      <c r="B137" s="200">
        <v>300</v>
      </c>
      <c r="C137" s="55" t="s">
        <v>5</v>
      </c>
      <c r="D137" s="55" t="s">
        <v>99</v>
      </c>
      <c r="E137" s="194">
        <v>2210190170</v>
      </c>
      <c r="F137" s="60">
        <v>200</v>
      </c>
      <c r="G137" s="113">
        <v>34593.09</v>
      </c>
      <c r="H137" s="113"/>
      <c r="I137" s="354"/>
      <c r="J137" s="113">
        <f t="shared" si="6"/>
        <v>34593.09</v>
      </c>
    </row>
    <row r="138" spans="1:10" ht="24.75" customHeight="1">
      <c r="A138" s="172" t="s">
        <v>133</v>
      </c>
      <c r="B138" s="189">
        <v>300</v>
      </c>
      <c r="C138" s="162" t="s">
        <v>5</v>
      </c>
      <c r="D138" s="162" t="s">
        <v>5</v>
      </c>
      <c r="E138" s="190"/>
      <c r="F138" s="168"/>
      <c r="G138" s="164">
        <f>G139+G145+G149+G153+G151+G155+G147</f>
        <v>287255763.01000005</v>
      </c>
      <c r="H138" s="164">
        <f>H139+H145+H149+H153+H151+H155+H147</f>
        <v>0</v>
      </c>
      <c r="I138" s="164">
        <f>I139+I145+I149+I153+I151+I155+I147</f>
        <v>0</v>
      </c>
      <c r="J138" s="164">
        <f t="shared" si="6"/>
        <v>287255763.01000005</v>
      </c>
    </row>
    <row r="139" spans="1:11" ht="55.5" customHeight="1">
      <c r="A139" s="61" t="s">
        <v>263</v>
      </c>
      <c r="B139" s="200">
        <v>300</v>
      </c>
      <c r="C139" s="55" t="s">
        <v>5</v>
      </c>
      <c r="D139" s="55" t="s">
        <v>5</v>
      </c>
      <c r="E139" s="199" t="s">
        <v>245</v>
      </c>
      <c r="F139" s="94"/>
      <c r="G139" s="154">
        <f>G140</f>
        <v>6249791</v>
      </c>
      <c r="H139" s="154">
        <f>H140</f>
        <v>0</v>
      </c>
      <c r="I139" s="154">
        <f>I140</f>
        <v>0</v>
      </c>
      <c r="J139" s="154">
        <f t="shared" si="6"/>
        <v>6249791</v>
      </c>
      <c r="K139" s="336"/>
    </row>
    <row r="140" spans="1:10" ht="26.25" customHeight="1">
      <c r="A140" s="157" t="s">
        <v>278</v>
      </c>
      <c r="B140" s="200"/>
      <c r="C140" s="55"/>
      <c r="D140" s="55"/>
      <c r="E140" s="199"/>
      <c r="F140" s="94"/>
      <c r="G140" s="154">
        <f>G141+G142+G143</f>
        <v>6249791</v>
      </c>
      <c r="H140" s="154">
        <f>H141+H142+H143</f>
        <v>0</v>
      </c>
      <c r="I140" s="154">
        <f>I141+I142+I143</f>
        <v>0</v>
      </c>
      <c r="J140" s="154">
        <f t="shared" si="6"/>
        <v>6249791</v>
      </c>
    </row>
    <row r="141" spans="1:10" ht="63.75" customHeight="1">
      <c r="A141" s="63" t="s">
        <v>264</v>
      </c>
      <c r="B141" s="200">
        <v>300</v>
      </c>
      <c r="C141" s="55" t="s">
        <v>5</v>
      </c>
      <c r="D141" s="55" t="s">
        <v>5</v>
      </c>
      <c r="E141" s="199" t="s">
        <v>245</v>
      </c>
      <c r="F141" s="60">
        <v>100</v>
      </c>
      <c r="G141" s="114">
        <v>5428693</v>
      </c>
      <c r="H141" s="73"/>
      <c r="I141" s="114"/>
      <c r="J141" s="114">
        <f t="shared" si="6"/>
        <v>5428693</v>
      </c>
    </row>
    <row r="142" spans="1:10" ht="26.25" customHeight="1">
      <c r="A142" s="63" t="s">
        <v>129</v>
      </c>
      <c r="B142" s="200">
        <v>300</v>
      </c>
      <c r="C142" s="55" t="s">
        <v>5</v>
      </c>
      <c r="D142" s="55" t="s">
        <v>5</v>
      </c>
      <c r="E142" s="199" t="s">
        <v>245</v>
      </c>
      <c r="F142" s="60">
        <v>200</v>
      </c>
      <c r="G142" s="114">
        <v>818963</v>
      </c>
      <c r="H142" s="73"/>
      <c r="I142" s="114"/>
      <c r="J142" s="114">
        <v>818963</v>
      </c>
    </row>
    <row r="143" spans="1:10" ht="15.75" customHeight="1">
      <c r="A143" s="61" t="s">
        <v>127</v>
      </c>
      <c r="B143" s="200">
        <v>300</v>
      </c>
      <c r="C143" s="55" t="s">
        <v>5</v>
      </c>
      <c r="D143" s="55" t="s">
        <v>5</v>
      </c>
      <c r="E143" s="199" t="s">
        <v>245</v>
      </c>
      <c r="F143" s="60">
        <v>800</v>
      </c>
      <c r="G143" s="114">
        <v>2135</v>
      </c>
      <c r="H143" s="73"/>
      <c r="I143" s="114"/>
      <c r="J143" s="114">
        <v>2135</v>
      </c>
    </row>
    <row r="144" spans="1:10" ht="71.25" customHeight="1">
      <c r="A144" s="52" t="s">
        <v>442</v>
      </c>
      <c r="B144" s="200">
        <v>300</v>
      </c>
      <c r="C144" s="55" t="s">
        <v>5</v>
      </c>
      <c r="D144" s="55" t="s">
        <v>5</v>
      </c>
      <c r="E144" s="335" t="s">
        <v>441</v>
      </c>
      <c r="F144" s="60"/>
      <c r="G144" s="114">
        <f>G145</f>
        <v>219992200</v>
      </c>
      <c r="H144" s="114">
        <f>H145</f>
        <v>0</v>
      </c>
      <c r="I144" s="114">
        <f>I145</f>
        <v>0</v>
      </c>
      <c r="J144" s="114">
        <f>J145</f>
        <v>219992200</v>
      </c>
    </row>
    <row r="145" spans="1:10" ht="39.75" customHeight="1">
      <c r="A145" s="63" t="s">
        <v>438</v>
      </c>
      <c r="B145" s="200">
        <v>300</v>
      </c>
      <c r="C145" s="55" t="s">
        <v>5</v>
      </c>
      <c r="D145" s="55" t="s">
        <v>5</v>
      </c>
      <c r="E145" s="335" t="s">
        <v>441</v>
      </c>
      <c r="F145" s="60">
        <v>400</v>
      </c>
      <c r="G145" s="154">
        <v>219992200</v>
      </c>
      <c r="H145" s="141"/>
      <c r="I145" s="154"/>
      <c r="J145" s="154">
        <f>G145+I145</f>
        <v>219992200</v>
      </c>
    </row>
    <row r="146" spans="1:10" ht="27" customHeight="1">
      <c r="A146" s="63" t="s">
        <v>525</v>
      </c>
      <c r="B146" s="200">
        <v>300</v>
      </c>
      <c r="C146" s="55" t="s">
        <v>5</v>
      </c>
      <c r="D146" s="55" t="s">
        <v>5</v>
      </c>
      <c r="E146" s="335" t="s">
        <v>524</v>
      </c>
      <c r="F146" s="60"/>
      <c r="G146" s="153">
        <f>G147</f>
        <v>239158.8</v>
      </c>
      <c r="H146" s="153">
        <f>H147</f>
        <v>0</v>
      </c>
      <c r="I146" s="153">
        <f>I147</f>
        <v>0</v>
      </c>
      <c r="J146" s="153">
        <f>J147</f>
        <v>239158.8</v>
      </c>
    </row>
    <row r="147" spans="1:10" ht="32.25" customHeight="1">
      <c r="A147" s="63" t="s">
        <v>129</v>
      </c>
      <c r="B147" s="200">
        <v>300</v>
      </c>
      <c r="C147" s="55" t="s">
        <v>5</v>
      </c>
      <c r="D147" s="55" t="s">
        <v>5</v>
      </c>
      <c r="E147" s="335" t="s">
        <v>524</v>
      </c>
      <c r="F147" s="60">
        <v>200</v>
      </c>
      <c r="G147" s="154">
        <v>239158.8</v>
      </c>
      <c r="H147" s="141"/>
      <c r="I147" s="154"/>
      <c r="J147" s="154">
        <f>G147+I147</f>
        <v>239158.8</v>
      </c>
    </row>
    <row r="148" spans="1:10" ht="69" customHeight="1">
      <c r="A148" s="63" t="s">
        <v>440</v>
      </c>
      <c r="B148" s="200">
        <v>300</v>
      </c>
      <c r="C148" s="55" t="s">
        <v>5</v>
      </c>
      <c r="D148" s="55" t="s">
        <v>5</v>
      </c>
      <c r="E148" s="194" t="s">
        <v>439</v>
      </c>
      <c r="F148" s="60"/>
      <c r="G148" s="114">
        <f>G149</f>
        <v>50000000</v>
      </c>
      <c r="H148" s="73"/>
      <c r="I148" s="113"/>
      <c r="J148" s="114">
        <f>J149</f>
        <v>50000000</v>
      </c>
    </row>
    <row r="149" spans="1:10" ht="27" customHeight="1">
      <c r="A149" s="63" t="s">
        <v>129</v>
      </c>
      <c r="B149" s="200">
        <v>300</v>
      </c>
      <c r="C149" s="55" t="s">
        <v>5</v>
      </c>
      <c r="D149" s="55" t="s">
        <v>5</v>
      </c>
      <c r="E149" s="194" t="s">
        <v>439</v>
      </c>
      <c r="F149" s="60">
        <v>200</v>
      </c>
      <c r="G149" s="154">
        <v>50000000</v>
      </c>
      <c r="H149" s="141"/>
      <c r="I149" s="141"/>
      <c r="J149" s="154">
        <v>50000000</v>
      </c>
    </row>
    <row r="150" spans="1:10" ht="51.75" customHeight="1">
      <c r="A150" s="63" t="s">
        <v>505</v>
      </c>
      <c r="B150" s="200">
        <v>300</v>
      </c>
      <c r="C150" s="55" t="s">
        <v>5</v>
      </c>
      <c r="D150" s="55" t="s">
        <v>5</v>
      </c>
      <c r="E150" s="194">
        <v>2210190380</v>
      </c>
      <c r="F150" s="60"/>
      <c r="G150" s="153">
        <f>G151</f>
        <v>50000</v>
      </c>
      <c r="H150" s="113"/>
      <c r="I150" s="113"/>
      <c r="J150" s="153">
        <f>J151</f>
        <v>50000</v>
      </c>
    </row>
    <row r="151" spans="1:10" ht="27" customHeight="1">
      <c r="A151" s="63" t="s">
        <v>129</v>
      </c>
      <c r="B151" s="200">
        <v>300</v>
      </c>
      <c r="C151" s="55" t="s">
        <v>5</v>
      </c>
      <c r="D151" s="55" t="s">
        <v>5</v>
      </c>
      <c r="E151" s="194">
        <v>2210190380</v>
      </c>
      <c r="F151" s="60">
        <v>200</v>
      </c>
      <c r="G151" s="154">
        <v>50000</v>
      </c>
      <c r="H151" s="141"/>
      <c r="I151" s="141"/>
      <c r="J151" s="154">
        <v>50000</v>
      </c>
    </row>
    <row r="152" spans="1:10" ht="40.5" customHeight="1">
      <c r="A152" s="63" t="s">
        <v>483</v>
      </c>
      <c r="B152" s="200">
        <v>300</v>
      </c>
      <c r="C152" s="55" t="s">
        <v>5</v>
      </c>
      <c r="D152" s="55" t="s">
        <v>5</v>
      </c>
      <c r="E152" s="194" t="s">
        <v>484</v>
      </c>
      <c r="F152" s="60"/>
      <c r="G152" s="153">
        <f>G153</f>
        <v>609895.42</v>
      </c>
      <c r="H152" s="113"/>
      <c r="I152" s="153"/>
      <c r="J152" s="153">
        <f>G152+I152</f>
        <v>609895.42</v>
      </c>
    </row>
    <row r="153" spans="1:10" ht="27" customHeight="1">
      <c r="A153" s="63" t="s">
        <v>129</v>
      </c>
      <c r="B153" s="200">
        <v>300</v>
      </c>
      <c r="C153" s="55" t="s">
        <v>5</v>
      </c>
      <c r="D153" s="55" t="s">
        <v>5</v>
      </c>
      <c r="E153" s="194" t="s">
        <v>484</v>
      </c>
      <c r="F153" s="60">
        <v>200</v>
      </c>
      <c r="G153" s="154">
        <v>609895.42</v>
      </c>
      <c r="H153" s="141"/>
      <c r="I153" s="154"/>
      <c r="J153" s="154">
        <f>G153+I153</f>
        <v>609895.42</v>
      </c>
    </row>
    <row r="154" spans="1:10" ht="79.5" customHeight="1">
      <c r="A154" s="63" t="s">
        <v>514</v>
      </c>
      <c r="B154" s="200">
        <v>300</v>
      </c>
      <c r="C154" s="55" t="s">
        <v>5</v>
      </c>
      <c r="D154" s="55" t="s">
        <v>5</v>
      </c>
      <c r="E154" s="194" t="s">
        <v>513</v>
      </c>
      <c r="F154" s="60"/>
      <c r="G154" s="153">
        <f>G155</f>
        <v>10114717.79</v>
      </c>
      <c r="H154" s="113"/>
      <c r="I154" s="153">
        <f>I155</f>
        <v>0</v>
      </c>
      <c r="J154" s="153">
        <f>G154+I154</f>
        <v>10114717.79</v>
      </c>
    </row>
    <row r="155" spans="1:10" ht="27" customHeight="1">
      <c r="A155" s="63" t="s">
        <v>129</v>
      </c>
      <c r="B155" s="200">
        <v>300</v>
      </c>
      <c r="C155" s="55" t="s">
        <v>5</v>
      </c>
      <c r="D155" s="55" t="s">
        <v>5</v>
      </c>
      <c r="E155" s="194" t="s">
        <v>513</v>
      </c>
      <c r="F155" s="60">
        <v>200</v>
      </c>
      <c r="G155" s="154">
        <f>G156+G157</f>
        <v>10114717.79</v>
      </c>
      <c r="H155" s="141"/>
      <c r="I155" s="154"/>
      <c r="J155" s="154">
        <f>G155+I155</f>
        <v>10114717.79</v>
      </c>
    </row>
    <row r="156" spans="1:10" ht="14.25" customHeight="1">
      <c r="A156" s="360" t="s">
        <v>463</v>
      </c>
      <c r="B156" s="200"/>
      <c r="C156" s="55"/>
      <c r="D156" s="55"/>
      <c r="E156" s="194"/>
      <c r="F156" s="60"/>
      <c r="G156" s="446">
        <v>9772416</v>
      </c>
      <c r="H156" s="113"/>
      <c r="I156" s="446"/>
      <c r="J156" s="446">
        <v>9772416</v>
      </c>
    </row>
    <row r="157" spans="1:10" ht="14.25" customHeight="1">
      <c r="A157" s="360" t="s">
        <v>464</v>
      </c>
      <c r="B157" s="200"/>
      <c r="C157" s="55"/>
      <c r="D157" s="55"/>
      <c r="E157" s="194"/>
      <c r="F157" s="60"/>
      <c r="G157" s="446">
        <v>342301.79</v>
      </c>
      <c r="H157" s="113"/>
      <c r="I157" s="446"/>
      <c r="J157" s="446">
        <v>342301.79</v>
      </c>
    </row>
    <row r="158" spans="1:10" s="99" customFormat="1" ht="18.75" customHeight="1">
      <c r="A158" s="134" t="s">
        <v>91</v>
      </c>
      <c r="B158" s="187">
        <v>300</v>
      </c>
      <c r="C158" s="131" t="s">
        <v>92</v>
      </c>
      <c r="D158" s="143"/>
      <c r="E158" s="188" t="s">
        <v>106</v>
      </c>
      <c r="F158" s="133"/>
      <c r="G158" s="180">
        <f aca="true" t="shared" si="7" ref="G158:J161">G159</f>
        <v>24000</v>
      </c>
      <c r="H158" s="180">
        <f t="shared" si="7"/>
        <v>0</v>
      </c>
      <c r="I158" s="180"/>
      <c r="J158" s="180">
        <f t="shared" si="7"/>
        <v>24000</v>
      </c>
    </row>
    <row r="159" spans="1:10" ht="18" customHeight="1">
      <c r="A159" s="209" t="s">
        <v>6</v>
      </c>
      <c r="B159" s="189">
        <v>300</v>
      </c>
      <c r="C159" s="162" t="s">
        <v>92</v>
      </c>
      <c r="D159" s="162" t="s">
        <v>92</v>
      </c>
      <c r="E159" s="190" t="s">
        <v>106</v>
      </c>
      <c r="F159" s="163"/>
      <c r="G159" s="165">
        <f t="shared" si="7"/>
        <v>24000</v>
      </c>
      <c r="H159" s="165">
        <f t="shared" si="7"/>
        <v>0</v>
      </c>
      <c r="I159" s="165"/>
      <c r="J159" s="165">
        <f t="shared" si="7"/>
        <v>24000</v>
      </c>
    </row>
    <row r="160" spans="1:10" ht="39" customHeight="1">
      <c r="A160" s="61" t="s">
        <v>222</v>
      </c>
      <c r="B160" s="193">
        <v>300</v>
      </c>
      <c r="C160" s="60" t="s">
        <v>92</v>
      </c>
      <c r="D160" s="60" t="s">
        <v>92</v>
      </c>
      <c r="E160" s="194" t="s">
        <v>221</v>
      </c>
      <c r="F160" s="91"/>
      <c r="G160" s="154">
        <f>G161</f>
        <v>24000</v>
      </c>
      <c r="H160" s="154">
        <f t="shared" si="7"/>
        <v>0</v>
      </c>
      <c r="I160" s="154"/>
      <c r="J160" s="154">
        <f>J161</f>
        <v>24000</v>
      </c>
    </row>
    <row r="161" spans="1:10" ht="25.5" customHeight="1">
      <c r="A161" s="63" t="s">
        <v>129</v>
      </c>
      <c r="B161" s="193">
        <v>300</v>
      </c>
      <c r="C161" s="60" t="s">
        <v>92</v>
      </c>
      <c r="D161" s="60" t="s">
        <v>92</v>
      </c>
      <c r="E161" s="194" t="s">
        <v>221</v>
      </c>
      <c r="F161" s="60">
        <v>200</v>
      </c>
      <c r="G161" s="114">
        <f>G162</f>
        <v>24000</v>
      </c>
      <c r="H161" s="114">
        <f t="shared" si="7"/>
        <v>0</v>
      </c>
      <c r="I161" s="114"/>
      <c r="J161" s="114">
        <f>J162</f>
        <v>24000</v>
      </c>
    </row>
    <row r="162" spans="1:10" s="93" customFormat="1" ht="14.25" customHeight="1">
      <c r="A162" s="147" t="s">
        <v>131</v>
      </c>
      <c r="B162" s="193"/>
      <c r="C162" s="55"/>
      <c r="D162" s="55"/>
      <c r="E162" s="199"/>
      <c r="F162" s="60"/>
      <c r="G162" s="114">
        <v>24000</v>
      </c>
      <c r="H162" s="73"/>
      <c r="I162" s="114"/>
      <c r="J162" s="114">
        <v>24000</v>
      </c>
    </row>
    <row r="163" spans="1:10" s="99" customFormat="1" ht="20.25" customHeight="1">
      <c r="A163" s="130" t="s">
        <v>94</v>
      </c>
      <c r="B163" s="187">
        <v>300</v>
      </c>
      <c r="C163" s="131" t="s">
        <v>95</v>
      </c>
      <c r="D163" s="132" t="s">
        <v>106</v>
      </c>
      <c r="E163" s="188"/>
      <c r="F163" s="133"/>
      <c r="G163" s="179">
        <f>G165+G169+G171+G173+G175+G179+G181+G183+G191+G195+G197+G187</f>
        <v>25315048.650000002</v>
      </c>
      <c r="H163" s="179">
        <f>H165+H169+H171+H173+H175+H179+H181+H183+H191+H195+H197+H187</f>
        <v>0</v>
      </c>
      <c r="I163" s="179">
        <f>I165+I169+I171+I173+I175+I179+I181+I183+I191+I195+I197+I187</f>
        <v>120360</v>
      </c>
      <c r="J163" s="179">
        <f>G163+I163</f>
        <v>25435408.650000002</v>
      </c>
    </row>
    <row r="164" spans="1:10" ht="18" customHeight="1">
      <c r="A164" s="209" t="s">
        <v>96</v>
      </c>
      <c r="B164" s="210">
        <v>300</v>
      </c>
      <c r="C164" s="167" t="s">
        <v>95</v>
      </c>
      <c r="D164" s="167" t="s">
        <v>97</v>
      </c>
      <c r="E164" s="201"/>
      <c r="F164" s="168"/>
      <c r="G164" s="164"/>
      <c r="H164" s="164"/>
      <c r="I164" s="164"/>
      <c r="J164" s="164"/>
    </row>
    <row r="165" spans="1:10" ht="48" customHeight="1">
      <c r="A165" s="211" t="s">
        <v>282</v>
      </c>
      <c r="B165" s="212">
        <v>300</v>
      </c>
      <c r="C165" s="213" t="s">
        <v>95</v>
      </c>
      <c r="D165" s="213" t="s">
        <v>97</v>
      </c>
      <c r="E165" s="214" t="s">
        <v>224</v>
      </c>
      <c r="F165" s="182"/>
      <c r="G165" s="154">
        <f>G166+G167+G168</f>
        <v>5069898.82</v>
      </c>
      <c r="H165" s="154">
        <f>H166+H167+H168</f>
        <v>0</v>
      </c>
      <c r="I165" s="154">
        <f>I166+I167+I168</f>
        <v>13000</v>
      </c>
      <c r="J165" s="141">
        <f>G165+I165</f>
        <v>5082898.82</v>
      </c>
    </row>
    <row r="166" spans="1:10" ht="76.5" customHeight="1">
      <c r="A166" s="63" t="s">
        <v>134</v>
      </c>
      <c r="B166" s="193">
        <v>300</v>
      </c>
      <c r="C166" s="55" t="s">
        <v>95</v>
      </c>
      <c r="D166" s="55" t="s">
        <v>97</v>
      </c>
      <c r="E166" s="195" t="s">
        <v>224</v>
      </c>
      <c r="F166" s="60">
        <v>100</v>
      </c>
      <c r="G166" s="114">
        <v>4086645.13</v>
      </c>
      <c r="H166" s="73"/>
      <c r="I166" s="114">
        <v>10000</v>
      </c>
      <c r="J166" s="113">
        <f>G166+I166</f>
        <v>4096645.13</v>
      </c>
    </row>
    <row r="167" spans="1:10" ht="39" customHeight="1">
      <c r="A167" s="63" t="s">
        <v>126</v>
      </c>
      <c r="B167" s="193">
        <v>300</v>
      </c>
      <c r="C167" s="55" t="s">
        <v>95</v>
      </c>
      <c r="D167" s="55" t="s">
        <v>97</v>
      </c>
      <c r="E167" s="195" t="s">
        <v>224</v>
      </c>
      <c r="F167" s="60">
        <v>200</v>
      </c>
      <c r="G167" s="114">
        <v>983253.69</v>
      </c>
      <c r="H167" s="73"/>
      <c r="I167" s="114">
        <v>3000</v>
      </c>
      <c r="J167" s="113">
        <f>G167+I167</f>
        <v>986253.69</v>
      </c>
    </row>
    <row r="168" spans="1:10" ht="21" customHeight="1">
      <c r="A168" s="61" t="s">
        <v>127</v>
      </c>
      <c r="B168" s="193">
        <v>300</v>
      </c>
      <c r="C168" s="55" t="s">
        <v>95</v>
      </c>
      <c r="D168" s="55" t="s">
        <v>97</v>
      </c>
      <c r="E168" s="195" t="s">
        <v>224</v>
      </c>
      <c r="F168" s="60">
        <v>800</v>
      </c>
      <c r="G168" s="153"/>
      <c r="H168" s="113"/>
      <c r="I168" s="113"/>
      <c r="J168" s="375">
        <f>G168+I168</f>
        <v>0</v>
      </c>
    </row>
    <row r="169" spans="1:12" ht="75.75" customHeight="1">
      <c r="A169" s="378" t="s">
        <v>300</v>
      </c>
      <c r="B169" s="212">
        <v>300</v>
      </c>
      <c r="C169" s="213" t="s">
        <v>95</v>
      </c>
      <c r="D169" s="213" t="s">
        <v>97</v>
      </c>
      <c r="E169" s="214" t="s">
        <v>394</v>
      </c>
      <c r="F169" s="182"/>
      <c r="G169" s="154">
        <f>G170</f>
        <v>743505.49</v>
      </c>
      <c r="H169" s="154">
        <f>H170</f>
        <v>0</v>
      </c>
      <c r="I169" s="154"/>
      <c r="J169" s="154">
        <f>J170</f>
        <v>743505.49</v>
      </c>
      <c r="L169" s="336"/>
    </row>
    <row r="170" spans="1:10" ht="73.5" customHeight="1">
      <c r="A170" s="63" t="s">
        <v>134</v>
      </c>
      <c r="B170" s="193">
        <v>300</v>
      </c>
      <c r="C170" s="55" t="s">
        <v>95</v>
      </c>
      <c r="D170" s="55" t="s">
        <v>97</v>
      </c>
      <c r="E170" s="195" t="s">
        <v>394</v>
      </c>
      <c r="F170" s="60">
        <v>100</v>
      </c>
      <c r="G170" s="153">
        <v>743505.49</v>
      </c>
      <c r="H170" s="113"/>
      <c r="I170" s="113"/>
      <c r="J170" s="153">
        <v>743505.49</v>
      </c>
    </row>
    <row r="171" spans="1:10" ht="66.75" customHeight="1">
      <c r="A171" s="379" t="s">
        <v>395</v>
      </c>
      <c r="B171" s="212">
        <v>300</v>
      </c>
      <c r="C171" s="213" t="s">
        <v>95</v>
      </c>
      <c r="D171" s="213" t="s">
        <v>97</v>
      </c>
      <c r="E171" s="214" t="s">
        <v>396</v>
      </c>
      <c r="F171" s="182"/>
      <c r="G171" s="154">
        <f>G172</f>
        <v>39131.87</v>
      </c>
      <c r="H171" s="154">
        <f>H172</f>
        <v>0</v>
      </c>
      <c r="I171" s="154"/>
      <c r="J171" s="154">
        <f>J172</f>
        <v>39131.87</v>
      </c>
    </row>
    <row r="172" spans="1:10" ht="75.75" customHeight="1">
      <c r="A172" s="63" t="s">
        <v>134</v>
      </c>
      <c r="B172" s="193">
        <v>300</v>
      </c>
      <c r="C172" s="55" t="s">
        <v>95</v>
      </c>
      <c r="D172" s="55" t="s">
        <v>97</v>
      </c>
      <c r="E172" s="195" t="s">
        <v>396</v>
      </c>
      <c r="F172" s="60">
        <v>100</v>
      </c>
      <c r="G172" s="153">
        <v>39131.87</v>
      </c>
      <c r="H172" s="113"/>
      <c r="I172" s="113"/>
      <c r="J172" s="153">
        <v>39131.87</v>
      </c>
    </row>
    <row r="173" spans="1:10" ht="54.75" customHeight="1">
      <c r="A173" s="379" t="s">
        <v>397</v>
      </c>
      <c r="B173" s="212">
        <v>300</v>
      </c>
      <c r="C173" s="213" t="s">
        <v>95</v>
      </c>
      <c r="D173" s="213" t="s">
        <v>97</v>
      </c>
      <c r="E173" s="214" t="s">
        <v>398</v>
      </c>
      <c r="F173" s="182"/>
      <c r="G173" s="154">
        <f>G174</f>
        <v>1540666.19</v>
      </c>
      <c r="H173" s="154">
        <f>H174</f>
        <v>0</v>
      </c>
      <c r="I173" s="154"/>
      <c r="J173" s="154">
        <f>J174</f>
        <v>1540666.19</v>
      </c>
    </row>
    <row r="174" spans="1:10" ht="39" customHeight="1">
      <c r="A174" s="63" t="s">
        <v>126</v>
      </c>
      <c r="B174" s="193">
        <v>300</v>
      </c>
      <c r="C174" s="55" t="s">
        <v>95</v>
      </c>
      <c r="D174" s="55" t="s">
        <v>97</v>
      </c>
      <c r="E174" s="195" t="s">
        <v>398</v>
      </c>
      <c r="F174" s="60">
        <v>200</v>
      </c>
      <c r="G174" s="153">
        <v>1540666.19</v>
      </c>
      <c r="H174" s="113"/>
      <c r="I174" s="113"/>
      <c r="J174" s="153">
        <v>1540666.19</v>
      </c>
    </row>
    <row r="175" spans="1:10" ht="48" customHeight="1">
      <c r="A175" s="211" t="s">
        <v>283</v>
      </c>
      <c r="B175" s="212">
        <v>300</v>
      </c>
      <c r="C175" s="213" t="s">
        <v>95</v>
      </c>
      <c r="D175" s="213" t="s">
        <v>97</v>
      </c>
      <c r="E175" s="214" t="s">
        <v>225</v>
      </c>
      <c r="F175" s="182"/>
      <c r="G175" s="142">
        <f>G176+G177+G178</f>
        <v>6030108.8</v>
      </c>
      <c r="H175" s="142">
        <f>H176+H177+H178</f>
        <v>0</v>
      </c>
      <c r="I175" s="142">
        <f>I176+I177+I178</f>
        <v>9000</v>
      </c>
      <c r="J175" s="141">
        <f>G175+I175</f>
        <v>6039108.8</v>
      </c>
    </row>
    <row r="176" spans="1:10" ht="39" customHeight="1">
      <c r="A176" s="63" t="s">
        <v>134</v>
      </c>
      <c r="B176" s="193">
        <v>300</v>
      </c>
      <c r="C176" s="55" t="s">
        <v>95</v>
      </c>
      <c r="D176" s="55" t="s">
        <v>97</v>
      </c>
      <c r="E176" s="215" t="s">
        <v>225</v>
      </c>
      <c r="F176" s="60">
        <v>100</v>
      </c>
      <c r="G176" s="114">
        <v>4376992.84</v>
      </c>
      <c r="H176" s="73"/>
      <c r="I176" s="114"/>
      <c r="J176" s="113">
        <f>G176+I176</f>
        <v>4376992.84</v>
      </c>
    </row>
    <row r="177" spans="1:10" ht="42" customHeight="1">
      <c r="A177" s="63" t="s">
        <v>126</v>
      </c>
      <c r="B177" s="193">
        <v>300</v>
      </c>
      <c r="C177" s="55" t="s">
        <v>95</v>
      </c>
      <c r="D177" s="55" t="s">
        <v>97</v>
      </c>
      <c r="E177" s="215" t="s">
        <v>225</v>
      </c>
      <c r="F177" s="60">
        <v>200</v>
      </c>
      <c r="G177" s="114">
        <v>1625182.96</v>
      </c>
      <c r="H177" s="73"/>
      <c r="I177" s="113">
        <v>9000</v>
      </c>
      <c r="J177" s="113">
        <f>G177+I177</f>
        <v>1634182.96</v>
      </c>
    </row>
    <row r="178" spans="1:10" ht="20.25" customHeight="1">
      <c r="A178" s="61" t="s">
        <v>127</v>
      </c>
      <c r="B178" s="193">
        <v>300</v>
      </c>
      <c r="C178" s="55" t="s">
        <v>95</v>
      </c>
      <c r="D178" s="55" t="s">
        <v>97</v>
      </c>
      <c r="E178" s="215" t="s">
        <v>225</v>
      </c>
      <c r="F178" s="60">
        <v>800</v>
      </c>
      <c r="G178" s="153">
        <v>27933</v>
      </c>
      <c r="H178" s="259"/>
      <c r="I178" s="260"/>
      <c r="J178" s="113">
        <f>G178+I178</f>
        <v>27933</v>
      </c>
    </row>
    <row r="179" spans="1:12" ht="71.25" customHeight="1">
      <c r="A179" s="378" t="s">
        <v>300</v>
      </c>
      <c r="B179" s="212">
        <v>300</v>
      </c>
      <c r="C179" s="213" t="s">
        <v>95</v>
      </c>
      <c r="D179" s="213" t="s">
        <v>97</v>
      </c>
      <c r="E179" s="214" t="s">
        <v>399</v>
      </c>
      <c r="F179" s="182"/>
      <c r="G179" s="154">
        <f>G180</f>
        <v>2230516.44</v>
      </c>
      <c r="H179" s="154">
        <f>H180</f>
        <v>0</v>
      </c>
      <c r="I179" s="154"/>
      <c r="J179" s="154">
        <f>J180</f>
        <v>2230516.44</v>
      </c>
      <c r="L179" s="336"/>
    </row>
    <row r="180" spans="1:10" ht="61.5" customHeight="1">
      <c r="A180" s="63" t="s">
        <v>134</v>
      </c>
      <c r="B180" s="193">
        <v>300</v>
      </c>
      <c r="C180" s="110" t="s">
        <v>95</v>
      </c>
      <c r="D180" s="110" t="s">
        <v>97</v>
      </c>
      <c r="E180" s="215" t="s">
        <v>399</v>
      </c>
      <c r="F180" s="111">
        <v>100</v>
      </c>
      <c r="G180" s="153">
        <v>2230516.44</v>
      </c>
      <c r="H180" s="259"/>
      <c r="I180" s="153"/>
      <c r="J180" s="153">
        <v>2230516.44</v>
      </c>
    </row>
    <row r="181" spans="1:10" ht="63" customHeight="1">
      <c r="A181" s="378" t="s">
        <v>395</v>
      </c>
      <c r="B181" s="212">
        <v>300</v>
      </c>
      <c r="C181" s="213" t="s">
        <v>95</v>
      </c>
      <c r="D181" s="213" t="s">
        <v>97</v>
      </c>
      <c r="E181" s="214" t="s">
        <v>400</v>
      </c>
      <c r="F181" s="182"/>
      <c r="G181" s="154">
        <f>G182</f>
        <v>117395.6</v>
      </c>
      <c r="H181" s="154">
        <f>H182</f>
        <v>0</v>
      </c>
      <c r="I181" s="154"/>
      <c r="J181" s="154">
        <f>J182</f>
        <v>117395.6</v>
      </c>
    </row>
    <row r="182" spans="1:10" ht="78" customHeight="1">
      <c r="A182" s="63" t="s">
        <v>134</v>
      </c>
      <c r="B182" s="193">
        <v>300</v>
      </c>
      <c r="C182" s="55" t="s">
        <v>95</v>
      </c>
      <c r="D182" s="55" t="s">
        <v>97</v>
      </c>
      <c r="E182" s="215" t="s">
        <v>400</v>
      </c>
      <c r="F182" s="60">
        <v>100</v>
      </c>
      <c r="G182" s="114">
        <v>117395.6</v>
      </c>
      <c r="H182" s="259"/>
      <c r="I182" s="260"/>
      <c r="J182" s="114">
        <v>117395.6</v>
      </c>
    </row>
    <row r="183" spans="1:10" ht="74.25" customHeight="1">
      <c r="A183" s="378" t="s">
        <v>253</v>
      </c>
      <c r="B183" s="212">
        <v>300</v>
      </c>
      <c r="C183" s="213" t="s">
        <v>95</v>
      </c>
      <c r="D183" s="213" t="s">
        <v>97</v>
      </c>
      <c r="E183" s="214" t="s">
        <v>292</v>
      </c>
      <c r="F183" s="380"/>
      <c r="G183" s="141">
        <f aca="true" t="shared" si="8" ref="G183:J184">G184</f>
        <v>460000</v>
      </c>
      <c r="H183" s="141">
        <f t="shared" si="8"/>
        <v>0</v>
      </c>
      <c r="I183" s="141"/>
      <c r="J183" s="141">
        <f t="shared" si="8"/>
        <v>460000</v>
      </c>
    </row>
    <row r="184" spans="1:10" s="109" customFormat="1" ht="18" customHeight="1">
      <c r="A184" s="294" t="s">
        <v>2</v>
      </c>
      <c r="B184" s="192"/>
      <c r="C184" s="110"/>
      <c r="D184" s="110"/>
      <c r="E184" s="215"/>
      <c r="F184" s="295"/>
      <c r="G184" s="113">
        <f t="shared" si="8"/>
        <v>460000</v>
      </c>
      <c r="H184" s="113">
        <f t="shared" si="8"/>
        <v>0</v>
      </c>
      <c r="I184" s="113"/>
      <c r="J184" s="113">
        <f t="shared" si="8"/>
        <v>460000</v>
      </c>
    </row>
    <row r="185" spans="1:10" s="109" customFormat="1" ht="72" customHeight="1">
      <c r="A185" s="296" t="s">
        <v>134</v>
      </c>
      <c r="B185" s="192">
        <v>300</v>
      </c>
      <c r="C185" s="110" t="s">
        <v>95</v>
      </c>
      <c r="D185" s="110" t="s">
        <v>97</v>
      </c>
      <c r="E185" s="215" t="s">
        <v>292</v>
      </c>
      <c r="F185" s="111">
        <v>100</v>
      </c>
      <c r="G185" s="153">
        <v>460000</v>
      </c>
      <c r="H185" s="297"/>
      <c r="I185" s="153"/>
      <c r="J185" s="153">
        <v>460000</v>
      </c>
    </row>
    <row r="186" spans="1:10" s="109" customFormat="1" ht="30" customHeight="1">
      <c r="A186" s="296" t="s">
        <v>129</v>
      </c>
      <c r="B186" s="192">
        <v>300</v>
      </c>
      <c r="C186" s="110" t="s">
        <v>95</v>
      </c>
      <c r="D186" s="110" t="s">
        <v>97</v>
      </c>
      <c r="E186" s="215" t="s">
        <v>292</v>
      </c>
      <c r="F186" s="111">
        <v>200</v>
      </c>
      <c r="G186" s="428"/>
      <c r="H186" s="113"/>
      <c r="I186" s="153"/>
      <c r="J186" s="428"/>
    </row>
    <row r="187" spans="1:10" s="109" customFormat="1" ht="65.25" customHeight="1">
      <c r="A187" s="379" t="s">
        <v>456</v>
      </c>
      <c r="B187" s="212">
        <v>300</v>
      </c>
      <c r="C187" s="213" t="s">
        <v>95</v>
      </c>
      <c r="D187" s="213" t="s">
        <v>97</v>
      </c>
      <c r="E187" s="214" t="s">
        <v>485</v>
      </c>
      <c r="F187" s="182"/>
      <c r="G187" s="154">
        <f>G188</f>
        <v>50000</v>
      </c>
      <c r="H187" s="154">
        <f>H188</f>
        <v>0</v>
      </c>
      <c r="I187" s="154"/>
      <c r="J187" s="154">
        <f>J188</f>
        <v>50000</v>
      </c>
    </row>
    <row r="188" spans="1:10" s="109" customFormat="1" ht="30" customHeight="1">
      <c r="A188" s="296" t="s">
        <v>129</v>
      </c>
      <c r="B188" s="192">
        <v>300</v>
      </c>
      <c r="C188" s="110" t="s">
        <v>95</v>
      </c>
      <c r="D188" s="110" t="s">
        <v>97</v>
      </c>
      <c r="E188" s="215" t="s">
        <v>485</v>
      </c>
      <c r="F188" s="111">
        <v>200</v>
      </c>
      <c r="G188" s="153">
        <f>G189+G190</f>
        <v>50000</v>
      </c>
      <c r="H188" s="153">
        <f>H189+H190</f>
        <v>0</v>
      </c>
      <c r="I188" s="153"/>
      <c r="J188" s="153">
        <f>J189+J190</f>
        <v>50000</v>
      </c>
    </row>
    <row r="189" spans="1:10" s="109" customFormat="1" ht="15.75" customHeight="1">
      <c r="A189" s="351" t="s">
        <v>421</v>
      </c>
      <c r="B189" s="192"/>
      <c r="C189" s="110"/>
      <c r="D189" s="110"/>
      <c r="E189" s="215"/>
      <c r="F189" s="111"/>
      <c r="G189" s="113">
        <v>44238</v>
      </c>
      <c r="H189" s="113"/>
      <c r="I189" s="113"/>
      <c r="J189" s="113">
        <v>44238</v>
      </c>
    </row>
    <row r="190" spans="1:10" s="109" customFormat="1" ht="18" customHeight="1">
      <c r="A190" s="351" t="s">
        <v>422</v>
      </c>
      <c r="B190" s="192"/>
      <c r="C190" s="110"/>
      <c r="D190" s="110"/>
      <c r="E190" s="215"/>
      <c r="F190" s="111"/>
      <c r="G190" s="113">
        <v>5762</v>
      </c>
      <c r="H190" s="113"/>
      <c r="I190" s="113"/>
      <c r="J190" s="113">
        <v>5762</v>
      </c>
    </row>
    <row r="191" spans="1:12" ht="39.75" customHeight="1">
      <c r="A191" s="211" t="s">
        <v>284</v>
      </c>
      <c r="B191" s="212">
        <v>300</v>
      </c>
      <c r="C191" s="213" t="s">
        <v>95</v>
      </c>
      <c r="D191" s="213" t="s">
        <v>97</v>
      </c>
      <c r="E191" s="214" t="s">
        <v>226</v>
      </c>
      <c r="F191" s="182"/>
      <c r="G191" s="141">
        <f>G192+G193+G194</f>
        <v>6881572.73</v>
      </c>
      <c r="H191" s="141">
        <f>H192+H193+H194</f>
        <v>0</v>
      </c>
      <c r="I191" s="141">
        <f>I192+I193+I194</f>
        <v>98360</v>
      </c>
      <c r="J191" s="141">
        <f>G191+I191</f>
        <v>6979932.73</v>
      </c>
      <c r="L191" s="336"/>
    </row>
    <row r="192" spans="1:10" ht="80.25" customHeight="1">
      <c r="A192" s="63" t="s">
        <v>134</v>
      </c>
      <c r="B192" s="193">
        <v>300</v>
      </c>
      <c r="C192" s="55" t="s">
        <v>95</v>
      </c>
      <c r="D192" s="55" t="s">
        <v>97</v>
      </c>
      <c r="E192" s="195" t="s">
        <v>226</v>
      </c>
      <c r="F192" s="60">
        <v>100</v>
      </c>
      <c r="G192" s="114">
        <v>4888429.62</v>
      </c>
      <c r="H192" s="73"/>
      <c r="I192" s="114"/>
      <c r="J192" s="113">
        <f>G192+I192</f>
        <v>4888429.62</v>
      </c>
    </row>
    <row r="193" spans="1:10" ht="40.5" customHeight="1">
      <c r="A193" s="63" t="s">
        <v>126</v>
      </c>
      <c r="B193" s="193">
        <v>300</v>
      </c>
      <c r="C193" s="55" t="s">
        <v>95</v>
      </c>
      <c r="D193" s="55" t="s">
        <v>97</v>
      </c>
      <c r="E193" s="195" t="s">
        <v>226</v>
      </c>
      <c r="F193" s="60">
        <v>200</v>
      </c>
      <c r="G193" s="114">
        <v>1990143.11</v>
      </c>
      <c r="H193" s="73"/>
      <c r="I193" s="113">
        <v>98360</v>
      </c>
      <c r="J193" s="113">
        <f>G193+I193</f>
        <v>2088503.11</v>
      </c>
    </row>
    <row r="194" spans="1:10" ht="18" customHeight="1">
      <c r="A194" s="61" t="s">
        <v>127</v>
      </c>
      <c r="B194" s="193">
        <v>300</v>
      </c>
      <c r="C194" s="55" t="s">
        <v>95</v>
      </c>
      <c r="D194" s="55" t="s">
        <v>97</v>
      </c>
      <c r="E194" s="195" t="s">
        <v>226</v>
      </c>
      <c r="F194" s="60">
        <v>800</v>
      </c>
      <c r="G194" s="258">
        <v>3000</v>
      </c>
      <c r="H194" s="261"/>
      <c r="I194" s="259"/>
      <c r="J194" s="113">
        <f>G194+I194</f>
        <v>3000</v>
      </c>
    </row>
    <row r="195" spans="1:10" s="109" customFormat="1" ht="84.75" customHeight="1">
      <c r="A195" s="378" t="s">
        <v>300</v>
      </c>
      <c r="B195" s="212">
        <v>300</v>
      </c>
      <c r="C195" s="213" t="s">
        <v>95</v>
      </c>
      <c r="D195" s="213" t="s">
        <v>97</v>
      </c>
      <c r="E195" s="214" t="s">
        <v>401</v>
      </c>
      <c r="F195" s="182"/>
      <c r="G195" s="154">
        <f>G196</f>
        <v>2044640.07</v>
      </c>
      <c r="H195" s="154">
        <f>H196</f>
        <v>0</v>
      </c>
      <c r="I195" s="154"/>
      <c r="J195" s="154">
        <f>J196</f>
        <v>2044640.07</v>
      </c>
    </row>
    <row r="196" spans="1:10" s="109" customFormat="1" ht="73.5" customHeight="1">
      <c r="A196" s="63" t="s">
        <v>134</v>
      </c>
      <c r="B196" s="193">
        <v>300</v>
      </c>
      <c r="C196" s="110" t="s">
        <v>95</v>
      </c>
      <c r="D196" s="110" t="s">
        <v>97</v>
      </c>
      <c r="E196" s="215" t="s">
        <v>401</v>
      </c>
      <c r="F196" s="111">
        <v>100</v>
      </c>
      <c r="G196" s="153">
        <v>2044640.07</v>
      </c>
      <c r="H196" s="113"/>
      <c r="I196" s="113"/>
      <c r="J196" s="153">
        <v>2044640.07</v>
      </c>
    </row>
    <row r="197" spans="1:10" s="109" customFormat="1" ht="70.5" customHeight="1">
      <c r="A197" s="378" t="s">
        <v>395</v>
      </c>
      <c r="B197" s="212">
        <v>300</v>
      </c>
      <c r="C197" s="213" t="s">
        <v>95</v>
      </c>
      <c r="D197" s="213" t="s">
        <v>97</v>
      </c>
      <c r="E197" s="214" t="s">
        <v>402</v>
      </c>
      <c r="F197" s="182"/>
      <c r="G197" s="154">
        <f>G198</f>
        <v>107612.64</v>
      </c>
      <c r="H197" s="154">
        <f>H198</f>
        <v>0</v>
      </c>
      <c r="I197" s="154"/>
      <c r="J197" s="154">
        <f>J198</f>
        <v>107612.64</v>
      </c>
    </row>
    <row r="198" spans="1:10" s="109" customFormat="1" ht="63" customHeight="1">
      <c r="A198" s="63" t="s">
        <v>134</v>
      </c>
      <c r="B198" s="193">
        <v>300</v>
      </c>
      <c r="C198" s="55" t="s">
        <v>95</v>
      </c>
      <c r="D198" s="55" t="s">
        <v>97</v>
      </c>
      <c r="E198" s="215" t="s">
        <v>402</v>
      </c>
      <c r="F198" s="60">
        <v>100</v>
      </c>
      <c r="G198" s="114">
        <v>107612.64</v>
      </c>
      <c r="H198" s="113"/>
      <c r="I198" s="113"/>
      <c r="J198" s="114">
        <v>107612.64</v>
      </c>
    </row>
    <row r="199" spans="1:10" s="97" customFormat="1" ht="21" customHeight="1">
      <c r="A199" s="130" t="s">
        <v>100</v>
      </c>
      <c r="B199" s="187">
        <v>300</v>
      </c>
      <c r="C199" s="131" t="s">
        <v>101</v>
      </c>
      <c r="D199" s="136" t="s">
        <v>106</v>
      </c>
      <c r="E199" s="216" t="s">
        <v>106</v>
      </c>
      <c r="F199" s="137" t="s">
        <v>106</v>
      </c>
      <c r="G199" s="179">
        <f>G200+G203</f>
        <v>231234</v>
      </c>
      <c r="H199" s="179">
        <f>H200+H203</f>
        <v>0</v>
      </c>
      <c r="I199" s="179"/>
      <c r="J199" s="179">
        <f>J200+J203</f>
        <v>231234</v>
      </c>
    </row>
    <row r="200" spans="1:10" ht="15" customHeight="1">
      <c r="A200" s="208" t="s">
        <v>102</v>
      </c>
      <c r="B200" s="210">
        <v>300</v>
      </c>
      <c r="C200" s="167" t="s">
        <v>101</v>
      </c>
      <c r="D200" s="167" t="s">
        <v>97</v>
      </c>
      <c r="E200" s="201" t="s">
        <v>106</v>
      </c>
      <c r="F200" s="168" t="s">
        <v>106</v>
      </c>
      <c r="G200" s="165">
        <f aca="true" t="shared" si="9" ref="G200:J201">G201</f>
        <v>144000</v>
      </c>
      <c r="H200" s="165">
        <f t="shared" si="9"/>
        <v>0</v>
      </c>
      <c r="I200" s="165"/>
      <c r="J200" s="165">
        <f t="shared" si="9"/>
        <v>144000</v>
      </c>
    </row>
    <row r="201" spans="1:10" ht="39.75" customHeight="1">
      <c r="A201" s="61" t="s">
        <v>272</v>
      </c>
      <c r="B201" s="193">
        <v>300</v>
      </c>
      <c r="C201" s="60" t="s">
        <v>101</v>
      </c>
      <c r="D201" s="60" t="s">
        <v>97</v>
      </c>
      <c r="E201" s="199" t="s">
        <v>252</v>
      </c>
      <c r="F201" s="94" t="s">
        <v>106</v>
      </c>
      <c r="G201" s="154">
        <f t="shared" si="9"/>
        <v>144000</v>
      </c>
      <c r="H201" s="154">
        <f t="shared" si="9"/>
        <v>0</v>
      </c>
      <c r="I201" s="154"/>
      <c r="J201" s="154">
        <f t="shared" si="9"/>
        <v>144000</v>
      </c>
    </row>
    <row r="202" spans="1:10" ht="27" customHeight="1">
      <c r="A202" s="52" t="s">
        <v>128</v>
      </c>
      <c r="B202" s="193">
        <v>300</v>
      </c>
      <c r="C202" s="60" t="s">
        <v>101</v>
      </c>
      <c r="D202" s="60" t="s">
        <v>97</v>
      </c>
      <c r="E202" s="199" t="s">
        <v>252</v>
      </c>
      <c r="F202" s="60">
        <v>300</v>
      </c>
      <c r="G202" s="114">
        <v>144000</v>
      </c>
      <c r="H202" s="75"/>
      <c r="I202" s="113"/>
      <c r="J202" s="114">
        <v>144000</v>
      </c>
    </row>
    <row r="203" spans="1:10" ht="14.25" customHeight="1">
      <c r="A203" s="208" t="s">
        <v>103</v>
      </c>
      <c r="B203" s="210">
        <v>300</v>
      </c>
      <c r="C203" s="167" t="s">
        <v>101</v>
      </c>
      <c r="D203" s="167" t="s">
        <v>99</v>
      </c>
      <c r="E203" s="201" t="s">
        <v>106</v>
      </c>
      <c r="F203" s="174" t="s">
        <v>106</v>
      </c>
      <c r="G203" s="164">
        <f>G204+G206+G209</f>
        <v>87234</v>
      </c>
      <c r="H203" s="164">
        <f>H204+H206</f>
        <v>0</v>
      </c>
      <c r="I203" s="164"/>
      <c r="J203" s="164">
        <f>J204+J206+J209</f>
        <v>87234</v>
      </c>
    </row>
    <row r="204" spans="1:10" ht="26.25" customHeight="1">
      <c r="A204" s="61" t="s">
        <v>251</v>
      </c>
      <c r="B204" s="200">
        <v>300</v>
      </c>
      <c r="C204" s="55" t="s">
        <v>101</v>
      </c>
      <c r="D204" s="55" t="s">
        <v>99</v>
      </c>
      <c r="E204" s="199" t="s">
        <v>250</v>
      </c>
      <c r="F204" s="60"/>
      <c r="G204" s="154">
        <f>G205</f>
        <v>60000</v>
      </c>
      <c r="H204" s="154">
        <f>H205</f>
        <v>0</v>
      </c>
      <c r="I204" s="154"/>
      <c r="J204" s="154">
        <f>J205</f>
        <v>60000</v>
      </c>
    </row>
    <row r="205" spans="1:10" ht="27" customHeight="1">
      <c r="A205" s="63" t="s">
        <v>129</v>
      </c>
      <c r="B205" s="200">
        <v>300</v>
      </c>
      <c r="C205" s="55" t="s">
        <v>101</v>
      </c>
      <c r="D205" s="55" t="s">
        <v>99</v>
      </c>
      <c r="E205" s="199" t="s">
        <v>250</v>
      </c>
      <c r="F205" s="60">
        <v>200</v>
      </c>
      <c r="G205" s="114">
        <v>60000</v>
      </c>
      <c r="H205" s="75"/>
      <c r="I205" s="114"/>
      <c r="J205" s="114">
        <v>60000</v>
      </c>
    </row>
    <row r="206" spans="1:10" ht="51.75" customHeight="1">
      <c r="A206" s="61" t="s">
        <v>228</v>
      </c>
      <c r="B206" s="193">
        <v>300</v>
      </c>
      <c r="C206" s="60" t="s">
        <v>101</v>
      </c>
      <c r="D206" s="60" t="s">
        <v>99</v>
      </c>
      <c r="E206" s="195" t="s">
        <v>229</v>
      </c>
      <c r="F206" s="60"/>
      <c r="G206" s="154">
        <f>G207</f>
        <v>27234</v>
      </c>
      <c r="H206" s="154">
        <f>H207</f>
        <v>0</v>
      </c>
      <c r="I206" s="154"/>
      <c r="J206" s="154">
        <f>J207</f>
        <v>27234</v>
      </c>
    </row>
    <row r="207" spans="1:10" ht="24.75" customHeight="1">
      <c r="A207" s="102" t="s">
        <v>128</v>
      </c>
      <c r="B207" s="193">
        <v>300</v>
      </c>
      <c r="C207" s="60" t="s">
        <v>101</v>
      </c>
      <c r="D207" s="60" t="s">
        <v>99</v>
      </c>
      <c r="E207" s="195" t="s">
        <v>229</v>
      </c>
      <c r="F207" s="60">
        <v>300</v>
      </c>
      <c r="G207" s="114">
        <v>27234</v>
      </c>
      <c r="H207" s="73"/>
      <c r="I207" s="114"/>
      <c r="J207" s="114">
        <v>27234</v>
      </c>
    </row>
    <row r="208" spans="1:10" ht="74.25" customHeight="1">
      <c r="A208" s="61" t="s">
        <v>410</v>
      </c>
      <c r="B208" s="193">
        <v>300</v>
      </c>
      <c r="C208" s="60" t="s">
        <v>101</v>
      </c>
      <c r="D208" s="60" t="s">
        <v>99</v>
      </c>
      <c r="E208" s="195" t="s">
        <v>411</v>
      </c>
      <c r="F208" s="60"/>
      <c r="G208" s="114"/>
      <c r="H208" s="73"/>
      <c r="I208" s="114"/>
      <c r="J208" s="375"/>
    </row>
    <row r="209" spans="1:10" ht="24.75" customHeight="1">
      <c r="A209" s="102" t="s">
        <v>128</v>
      </c>
      <c r="B209" s="193">
        <v>300</v>
      </c>
      <c r="C209" s="60" t="s">
        <v>101</v>
      </c>
      <c r="D209" s="60" t="s">
        <v>99</v>
      </c>
      <c r="E209" s="195" t="s">
        <v>411</v>
      </c>
      <c r="F209" s="60">
        <v>300</v>
      </c>
      <c r="G209" s="154"/>
      <c r="H209" s="141"/>
      <c r="I209" s="154"/>
      <c r="J209" s="377"/>
    </row>
    <row r="210" spans="1:10" s="98" customFormat="1" ht="30" customHeight="1">
      <c r="A210" s="130" t="s">
        <v>507</v>
      </c>
      <c r="B210" s="187">
        <v>300</v>
      </c>
      <c r="C210" s="131" t="s">
        <v>10</v>
      </c>
      <c r="D210" s="138"/>
      <c r="E210" s="188"/>
      <c r="F210" s="133"/>
      <c r="G210" s="179">
        <f aca="true" t="shared" si="10" ref="G210:J212">G211</f>
        <v>874493</v>
      </c>
      <c r="H210" s="179">
        <f t="shared" si="10"/>
        <v>0</v>
      </c>
      <c r="I210" s="179">
        <f t="shared" si="10"/>
        <v>0</v>
      </c>
      <c r="J210" s="179">
        <f t="shared" si="10"/>
        <v>874493</v>
      </c>
    </row>
    <row r="211" spans="1:10" ht="19.5" customHeight="1">
      <c r="A211" s="383" t="s">
        <v>123</v>
      </c>
      <c r="B211" s="196">
        <v>300</v>
      </c>
      <c r="C211" s="173">
        <v>11</v>
      </c>
      <c r="D211" s="170" t="s">
        <v>97</v>
      </c>
      <c r="E211" s="217"/>
      <c r="F211" s="139"/>
      <c r="G211" s="164">
        <f t="shared" si="10"/>
        <v>874493</v>
      </c>
      <c r="H211" s="164">
        <f t="shared" si="10"/>
        <v>0</v>
      </c>
      <c r="I211" s="164">
        <f t="shared" si="10"/>
        <v>0</v>
      </c>
      <c r="J211" s="164">
        <f t="shared" si="10"/>
        <v>874493</v>
      </c>
    </row>
    <row r="212" spans="1:10" ht="78" customHeight="1">
      <c r="A212" s="52" t="s">
        <v>231</v>
      </c>
      <c r="B212" s="198">
        <v>300</v>
      </c>
      <c r="C212" s="106">
        <v>11</v>
      </c>
      <c r="D212" s="56" t="s">
        <v>97</v>
      </c>
      <c r="E212" s="195" t="s">
        <v>232</v>
      </c>
      <c r="F212" s="94"/>
      <c r="G212" s="154">
        <f t="shared" si="10"/>
        <v>874493</v>
      </c>
      <c r="H212" s="154">
        <f t="shared" si="10"/>
        <v>0</v>
      </c>
      <c r="I212" s="154">
        <f t="shared" si="10"/>
        <v>0</v>
      </c>
      <c r="J212" s="154">
        <f t="shared" si="10"/>
        <v>874493</v>
      </c>
    </row>
    <row r="213" spans="1:10" ht="30" customHeight="1">
      <c r="A213" s="102" t="s">
        <v>130</v>
      </c>
      <c r="B213" s="198">
        <v>300</v>
      </c>
      <c r="C213" s="106">
        <v>11</v>
      </c>
      <c r="D213" s="56" t="s">
        <v>97</v>
      </c>
      <c r="E213" s="195" t="s">
        <v>232</v>
      </c>
      <c r="F213" s="60">
        <v>200</v>
      </c>
      <c r="G213" s="114">
        <v>874493</v>
      </c>
      <c r="H213" s="73"/>
      <c r="I213" s="114"/>
      <c r="J213" s="114">
        <f>G213+I213</f>
        <v>874493</v>
      </c>
    </row>
    <row r="214" spans="1:11" ht="14.25">
      <c r="A214" s="146" t="s">
        <v>122</v>
      </c>
      <c r="B214" s="218"/>
      <c r="C214" s="145"/>
      <c r="D214" s="145"/>
      <c r="E214" s="218"/>
      <c r="F214" s="145"/>
      <c r="G214" s="346">
        <f>G6+G41+G48+G66+G158+G163++G199+G210</f>
        <v>442908916.57000005</v>
      </c>
      <c r="H214" s="346">
        <f>H6+H41+H48+H66+H158+H163++H199+H210</f>
        <v>456871</v>
      </c>
      <c r="I214" s="346">
        <f>I6+I41+I48+I66+I158+I163++I199+I210</f>
        <v>0</v>
      </c>
      <c r="J214" s="346">
        <f>J6+J41+J48+J66+J158+J163++J199+J210</f>
        <v>442908916.57000005</v>
      </c>
      <c r="K214" s="336"/>
    </row>
    <row r="215" spans="2:10" ht="15">
      <c r="B215" s="219"/>
      <c r="E215" s="219"/>
      <c r="J215" s="434"/>
    </row>
    <row r="216" ht="15">
      <c r="E216" s="219"/>
    </row>
  </sheetData>
  <sheetProtection/>
  <mergeCells count="9">
    <mergeCell ref="D1:J1"/>
    <mergeCell ref="A3:A4"/>
    <mergeCell ref="B3:B4"/>
    <mergeCell ref="C3:C4"/>
    <mergeCell ref="D3:D4"/>
    <mergeCell ref="E3:E4"/>
    <mergeCell ref="F3:F4"/>
    <mergeCell ref="G3:J3"/>
    <mergeCell ref="A2:J2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1">
      <selection activeCell="I24" sqref="I24"/>
    </sheetView>
  </sheetViews>
  <sheetFormatPr defaultColWidth="8.88671875" defaultRowHeight="12.75"/>
  <cols>
    <col min="1" max="1" width="0" style="23" hidden="1" customWidth="1"/>
    <col min="2" max="2" width="6.6640625" style="34" customWidth="1"/>
    <col min="3" max="3" width="35.21484375" style="34" customWidth="1"/>
    <col min="4" max="4" width="9.6640625" style="299" customWidth="1"/>
    <col min="5" max="5" width="11.77734375" style="35" customWidth="1"/>
    <col min="6" max="6" width="10.99609375" style="35" customWidth="1"/>
    <col min="7" max="7" width="8.88671875" style="35" customWidth="1"/>
    <col min="8" max="8" width="13.3359375" style="438" customWidth="1"/>
    <col min="9" max="9" width="13.99609375" style="436" customWidth="1"/>
    <col min="10" max="10" width="15.10546875" style="439" customWidth="1"/>
    <col min="11" max="12" width="8.88671875" style="439" customWidth="1"/>
    <col min="13" max="13" width="12.10546875" style="23" customWidth="1"/>
    <col min="14" max="16384" width="8.88671875" style="23" customWidth="1"/>
  </cols>
  <sheetData>
    <row r="1" spans="1:12" ht="131.25" customHeight="1">
      <c r="A1" s="24"/>
      <c r="B1" s="489" t="s">
        <v>531</v>
      </c>
      <c r="C1" s="489"/>
      <c r="D1" s="489"/>
      <c r="E1" s="489"/>
      <c r="F1" s="489"/>
      <c r="H1" s="435"/>
      <c r="J1" s="437"/>
      <c r="K1" s="437"/>
      <c r="L1" s="437"/>
    </row>
    <row r="2" spans="1:6" ht="78.75" customHeight="1">
      <c r="A2" s="25"/>
      <c r="B2" s="490" t="s">
        <v>496</v>
      </c>
      <c r="C2" s="490"/>
      <c r="D2" s="490"/>
      <c r="E2" s="490"/>
      <c r="F2" s="490"/>
    </row>
    <row r="3" spans="1:6" ht="15.75">
      <c r="A3" s="26" t="s">
        <v>21</v>
      </c>
      <c r="B3" s="27"/>
      <c r="C3" s="27"/>
      <c r="D3" s="491" t="s">
        <v>310</v>
      </c>
      <c r="E3" s="491"/>
      <c r="F3" s="491"/>
    </row>
    <row r="4" spans="1:6" ht="15" customHeight="1">
      <c r="A4" s="28"/>
      <c r="B4" s="514" t="s">
        <v>311</v>
      </c>
      <c r="C4" s="492" t="s">
        <v>312</v>
      </c>
      <c r="D4" s="495" t="s">
        <v>3</v>
      </c>
      <c r="E4" s="495"/>
      <c r="F4" s="495"/>
    </row>
    <row r="5" spans="1:8" ht="12.75" customHeight="1">
      <c r="A5" s="28"/>
      <c r="B5" s="515"/>
      <c r="C5" s="493"/>
      <c r="D5" s="517" t="s">
        <v>512</v>
      </c>
      <c r="E5" s="495" t="s">
        <v>499</v>
      </c>
      <c r="F5" s="495" t="s">
        <v>500</v>
      </c>
      <c r="H5" s="440"/>
    </row>
    <row r="6" spans="1:6" ht="32.25" customHeight="1">
      <c r="A6" s="28"/>
      <c r="B6" s="516"/>
      <c r="C6" s="494"/>
      <c r="D6" s="517"/>
      <c r="E6" s="495"/>
      <c r="F6" s="495"/>
    </row>
    <row r="7" spans="1:8" ht="32.25" customHeight="1">
      <c r="A7" s="29"/>
      <c r="B7" s="264" t="s">
        <v>313</v>
      </c>
      <c r="C7" s="47" t="s">
        <v>314</v>
      </c>
      <c r="D7" s="298">
        <f>D8+D9+D10+D12+D13+D11</f>
        <v>19426140.48</v>
      </c>
      <c r="E7" s="298">
        <f>E8+E9+E10+E12+E13+E11</f>
        <v>-1114432</v>
      </c>
      <c r="F7" s="298">
        <f>F8+F9+F10+F12+F13+F11</f>
        <v>18311708.48</v>
      </c>
      <c r="G7" s="265"/>
      <c r="H7" s="436"/>
    </row>
    <row r="8" spans="1:8" ht="57.75" customHeight="1">
      <c r="A8" s="29"/>
      <c r="B8" s="266" t="s">
        <v>338</v>
      </c>
      <c r="C8" s="273" t="s">
        <v>341</v>
      </c>
      <c r="D8" s="221">
        <v>1212794.34</v>
      </c>
      <c r="E8" s="221"/>
      <c r="F8" s="221">
        <f>D8+E8</f>
        <v>1212794.34</v>
      </c>
      <c r="G8" s="265"/>
      <c r="H8" s="436"/>
    </row>
    <row r="9" spans="1:8" ht="85.5" customHeight="1">
      <c r="A9" s="29"/>
      <c r="B9" s="266" t="s">
        <v>315</v>
      </c>
      <c r="C9" s="267" t="s">
        <v>8</v>
      </c>
      <c r="D9" s="221">
        <v>11019668.66</v>
      </c>
      <c r="E9" s="221"/>
      <c r="F9" s="221">
        <f aca="true" t="shared" si="0" ref="F9:F33">D9+E9</f>
        <v>11019668.66</v>
      </c>
      <c r="G9" s="265"/>
      <c r="H9" s="436"/>
    </row>
    <row r="10" spans="1:8" ht="18.75" customHeight="1">
      <c r="A10" s="29"/>
      <c r="B10" s="266" t="s">
        <v>339</v>
      </c>
      <c r="C10" s="267" t="s">
        <v>343</v>
      </c>
      <c r="D10" s="221"/>
      <c r="E10" s="221"/>
      <c r="F10" s="221">
        <f t="shared" si="0"/>
        <v>0</v>
      </c>
      <c r="G10" s="265"/>
      <c r="H10" s="436"/>
    </row>
    <row r="11" spans="1:8" ht="33" customHeight="1">
      <c r="A11" s="29"/>
      <c r="B11" s="266" t="s">
        <v>348</v>
      </c>
      <c r="C11" s="267" t="s">
        <v>347</v>
      </c>
      <c r="D11" s="221"/>
      <c r="E11" s="221"/>
      <c r="F11" s="221">
        <f t="shared" si="0"/>
        <v>0</v>
      </c>
      <c r="G11" s="265"/>
      <c r="H11" s="436"/>
    </row>
    <row r="12" spans="1:8" ht="15.75">
      <c r="A12" s="28"/>
      <c r="B12" s="266" t="s">
        <v>316</v>
      </c>
      <c r="C12" s="267" t="s">
        <v>9</v>
      </c>
      <c r="D12" s="221">
        <v>100000</v>
      </c>
      <c r="E12" s="221"/>
      <c r="F12" s="221">
        <f t="shared" si="0"/>
        <v>100000</v>
      </c>
      <c r="G12" s="265"/>
      <c r="H12" s="436"/>
    </row>
    <row r="13" spans="1:13" ht="21" customHeight="1">
      <c r="A13" s="28"/>
      <c r="B13" s="266" t="s">
        <v>317</v>
      </c>
      <c r="C13" s="267" t="s">
        <v>11</v>
      </c>
      <c r="D13" s="221">
        <v>7093677.48</v>
      </c>
      <c r="E13" s="436">
        <v>-1114432</v>
      </c>
      <c r="F13" s="221">
        <f t="shared" si="0"/>
        <v>5979245.48</v>
      </c>
      <c r="G13" s="265"/>
      <c r="H13" s="452"/>
      <c r="I13" s="452"/>
      <c r="J13" s="452"/>
      <c r="M13" s="436"/>
    </row>
    <row r="14" spans="1:13" ht="31.5" customHeight="1">
      <c r="A14" s="28"/>
      <c r="B14" s="264" t="s">
        <v>318</v>
      </c>
      <c r="C14" s="268" t="s">
        <v>63</v>
      </c>
      <c r="D14" s="220">
        <f>D15</f>
        <v>556100</v>
      </c>
      <c r="E14" s="220">
        <f>E15</f>
        <v>0</v>
      </c>
      <c r="F14" s="220">
        <f>F15</f>
        <v>556100</v>
      </c>
      <c r="G14" s="265"/>
      <c r="H14" s="436"/>
      <c r="M14" s="436"/>
    </row>
    <row r="15" spans="1:13" ht="65.25" customHeight="1">
      <c r="A15" s="28"/>
      <c r="B15" s="266" t="s">
        <v>443</v>
      </c>
      <c r="C15" s="267" t="s">
        <v>64</v>
      </c>
      <c r="D15" s="221">
        <v>556100</v>
      </c>
      <c r="E15" s="221"/>
      <c r="F15" s="221">
        <f t="shared" si="0"/>
        <v>556100</v>
      </c>
      <c r="G15" s="265"/>
      <c r="H15" s="436"/>
      <c r="M15" s="436"/>
    </row>
    <row r="16" spans="1:13" ht="18" customHeight="1">
      <c r="A16" s="28"/>
      <c r="B16" s="264" t="s">
        <v>319</v>
      </c>
      <c r="C16" s="268" t="s">
        <v>87</v>
      </c>
      <c r="D16" s="220">
        <f>D18+D19+D17</f>
        <v>24106528.59</v>
      </c>
      <c r="E16" s="220">
        <f>E18+E19+E17</f>
        <v>-77939</v>
      </c>
      <c r="F16" s="220">
        <f>F18+F19+F17</f>
        <v>24028589.59</v>
      </c>
      <c r="G16" s="265"/>
      <c r="H16" s="436"/>
      <c r="M16" s="436"/>
    </row>
    <row r="17" spans="1:13" ht="18" customHeight="1">
      <c r="A17" s="28"/>
      <c r="B17" s="266" t="s">
        <v>340</v>
      </c>
      <c r="C17" s="274" t="s">
        <v>342</v>
      </c>
      <c r="D17" s="221">
        <v>210000</v>
      </c>
      <c r="E17" s="221"/>
      <c r="F17" s="221">
        <f t="shared" si="0"/>
        <v>210000</v>
      </c>
      <c r="G17" s="265"/>
      <c r="H17" s="436"/>
      <c r="M17" s="436"/>
    </row>
    <row r="18" spans="1:13" ht="18" customHeight="1">
      <c r="A18" s="28"/>
      <c r="B18" s="266" t="s">
        <v>320</v>
      </c>
      <c r="C18" s="267" t="s">
        <v>321</v>
      </c>
      <c r="D18" s="221">
        <v>23656528.59</v>
      </c>
      <c r="E18" s="436">
        <v>-93645</v>
      </c>
      <c r="F18" s="221">
        <f t="shared" si="0"/>
        <v>23562883.59</v>
      </c>
      <c r="G18" s="269"/>
      <c r="H18" s="452"/>
      <c r="M18" s="436"/>
    </row>
    <row r="19" spans="1:13" ht="19.5" customHeight="1">
      <c r="A19" s="28"/>
      <c r="B19" s="266" t="s">
        <v>322</v>
      </c>
      <c r="C19" s="267" t="s">
        <v>89</v>
      </c>
      <c r="D19" s="221">
        <v>240000</v>
      </c>
      <c r="E19" s="221">
        <v>15706</v>
      </c>
      <c r="F19" s="221">
        <f t="shared" si="0"/>
        <v>255706</v>
      </c>
      <c r="G19" s="269"/>
      <c r="H19" s="452"/>
      <c r="M19" s="436"/>
    </row>
    <row r="20" spans="1:13" ht="33" customHeight="1">
      <c r="A20" s="28"/>
      <c r="B20" s="264" t="s">
        <v>323</v>
      </c>
      <c r="C20" s="268" t="s">
        <v>16</v>
      </c>
      <c r="D20" s="220">
        <f>D21+D22+D23+D24</f>
        <v>372375371.85</v>
      </c>
      <c r="E20" s="220">
        <f>E21+E22+E23+E24</f>
        <v>1072011</v>
      </c>
      <c r="F20" s="220">
        <f>F21+F22+F23+F24</f>
        <v>373447382.85</v>
      </c>
      <c r="G20" s="265"/>
      <c r="H20" s="436"/>
      <c r="M20" s="436"/>
    </row>
    <row r="21" spans="1:13" ht="18" customHeight="1">
      <c r="A21" s="28"/>
      <c r="B21" s="266" t="s">
        <v>324</v>
      </c>
      <c r="C21" s="267" t="s">
        <v>17</v>
      </c>
      <c r="D21" s="221">
        <v>69136727.83</v>
      </c>
      <c r="E21" s="221"/>
      <c r="F21" s="221">
        <f t="shared" si="0"/>
        <v>69136727.83</v>
      </c>
      <c r="H21" s="436"/>
      <c r="M21" s="436"/>
    </row>
    <row r="22" spans="1:13" ht="18" customHeight="1">
      <c r="A22" s="28"/>
      <c r="B22" s="266" t="s">
        <v>325</v>
      </c>
      <c r="C22" s="267" t="s">
        <v>18</v>
      </c>
      <c r="D22" s="221">
        <v>3577851.09</v>
      </c>
      <c r="E22" s="221"/>
      <c r="F22" s="221">
        <f t="shared" si="0"/>
        <v>3577851.09</v>
      </c>
      <c r="H22" s="436"/>
      <c r="M22" s="436"/>
    </row>
    <row r="23" spans="1:13" ht="15" customHeight="1">
      <c r="A23" s="28"/>
      <c r="B23" s="266" t="s">
        <v>326</v>
      </c>
      <c r="C23" s="267" t="s">
        <v>19</v>
      </c>
      <c r="D23" s="221">
        <v>12405029.92</v>
      </c>
      <c r="E23" s="221">
        <v>1072011</v>
      </c>
      <c r="F23" s="221">
        <f t="shared" si="0"/>
        <v>13477040.92</v>
      </c>
      <c r="H23" s="452"/>
      <c r="I23" s="452"/>
      <c r="J23" s="452"/>
      <c r="K23" s="452"/>
      <c r="M23" s="436"/>
    </row>
    <row r="24" spans="1:13" ht="34.5" customHeight="1">
      <c r="A24" s="28"/>
      <c r="B24" s="266" t="s">
        <v>327</v>
      </c>
      <c r="C24" s="267" t="s">
        <v>328</v>
      </c>
      <c r="D24" s="221">
        <v>287255763.01</v>
      </c>
      <c r="E24" s="436"/>
      <c r="F24" s="221">
        <f t="shared" si="0"/>
        <v>287255763.01</v>
      </c>
      <c r="H24" s="436"/>
      <c r="M24" s="436"/>
    </row>
    <row r="25" spans="1:13" ht="14.25" customHeight="1">
      <c r="A25" s="28"/>
      <c r="B25" s="264" t="s">
        <v>329</v>
      </c>
      <c r="C25" s="268" t="s">
        <v>91</v>
      </c>
      <c r="D25" s="220">
        <f>D26</f>
        <v>24000</v>
      </c>
      <c r="E25" s="220">
        <f>E26</f>
        <v>0</v>
      </c>
      <c r="F25" s="220">
        <f>F26</f>
        <v>24000</v>
      </c>
      <c r="G25" s="265"/>
      <c r="H25" s="436"/>
      <c r="M25" s="436"/>
    </row>
    <row r="26" spans="1:13" ht="19.5" customHeight="1">
      <c r="A26" s="28"/>
      <c r="B26" s="266" t="s">
        <v>330</v>
      </c>
      <c r="C26" s="267" t="s">
        <v>6</v>
      </c>
      <c r="D26" s="221">
        <v>24000</v>
      </c>
      <c r="E26" s="221"/>
      <c r="F26" s="221">
        <f t="shared" si="0"/>
        <v>24000</v>
      </c>
      <c r="G26" s="265"/>
      <c r="H26" s="436"/>
      <c r="M26" s="436"/>
    </row>
    <row r="27" spans="1:13" ht="18" customHeight="1">
      <c r="A27" s="28"/>
      <c r="B27" s="264" t="s">
        <v>331</v>
      </c>
      <c r="C27" s="268" t="s">
        <v>94</v>
      </c>
      <c r="D27" s="220">
        <f>D28</f>
        <v>25315048.65</v>
      </c>
      <c r="E27" s="220">
        <f>E28</f>
        <v>120360</v>
      </c>
      <c r="F27" s="220">
        <f>F28</f>
        <v>25435408.65</v>
      </c>
      <c r="G27" s="265"/>
      <c r="H27" s="436"/>
      <c r="M27" s="436"/>
    </row>
    <row r="28" spans="1:13" ht="20.25" customHeight="1">
      <c r="A28" s="28"/>
      <c r="B28" s="266" t="s">
        <v>332</v>
      </c>
      <c r="C28" s="441" t="s">
        <v>96</v>
      </c>
      <c r="D28" s="221">
        <v>25315048.65</v>
      </c>
      <c r="E28" s="443">
        <v>120360</v>
      </c>
      <c r="F28" s="221">
        <f t="shared" si="0"/>
        <v>25435408.65</v>
      </c>
      <c r="G28" s="265"/>
      <c r="H28" s="452"/>
      <c r="I28" s="452"/>
      <c r="J28" s="452"/>
      <c r="K28" s="452"/>
      <c r="L28" s="453"/>
      <c r="M28" s="436"/>
    </row>
    <row r="29" spans="1:8" ht="16.5" customHeight="1">
      <c r="A29" s="28"/>
      <c r="B29" s="266" t="s">
        <v>333</v>
      </c>
      <c r="C29" s="442" t="s">
        <v>100</v>
      </c>
      <c r="D29" s="220">
        <f>D30+D31</f>
        <v>231234</v>
      </c>
      <c r="E29" s="220">
        <f>E30+E31</f>
        <v>0</v>
      </c>
      <c r="F29" s="220">
        <f>F30+F31</f>
        <v>231234</v>
      </c>
      <c r="G29" s="265"/>
      <c r="H29" s="436"/>
    </row>
    <row r="30" spans="1:8" ht="17.25" customHeight="1">
      <c r="A30" s="28"/>
      <c r="B30" s="266" t="s">
        <v>334</v>
      </c>
      <c r="C30" s="267" t="s">
        <v>102</v>
      </c>
      <c r="D30" s="222">
        <v>144000</v>
      </c>
      <c r="E30" s="248"/>
      <c r="F30" s="221">
        <f t="shared" si="0"/>
        <v>144000</v>
      </c>
      <c r="G30" s="265"/>
      <c r="H30" s="436"/>
    </row>
    <row r="31" spans="1:8" ht="20.25" customHeight="1">
      <c r="A31" s="28"/>
      <c r="B31" s="266" t="s">
        <v>335</v>
      </c>
      <c r="C31" s="267" t="s">
        <v>103</v>
      </c>
      <c r="D31" s="221">
        <v>87234</v>
      </c>
      <c r="E31" s="221"/>
      <c r="F31" s="221">
        <f t="shared" si="0"/>
        <v>87234</v>
      </c>
      <c r="G31" s="265"/>
      <c r="H31" s="436"/>
    </row>
    <row r="32" spans="1:8" ht="33" customHeight="1">
      <c r="A32" s="28"/>
      <c r="B32" s="270">
        <v>1100</v>
      </c>
      <c r="C32" s="268" t="s">
        <v>355</v>
      </c>
      <c r="D32" s="220">
        <f>D33</f>
        <v>874493</v>
      </c>
      <c r="E32" s="220">
        <f>E33</f>
        <v>0</v>
      </c>
      <c r="F32" s="220">
        <f>F33</f>
        <v>874493</v>
      </c>
      <c r="G32" s="265"/>
      <c r="H32" s="436"/>
    </row>
    <row r="33" spans="1:6" ht="15.75" customHeight="1">
      <c r="A33" s="28"/>
      <c r="B33" s="51">
        <v>1101</v>
      </c>
      <c r="C33" s="42" t="s">
        <v>123</v>
      </c>
      <c r="D33" s="221">
        <v>874493</v>
      </c>
      <c r="E33" s="221"/>
      <c r="F33" s="221">
        <f t="shared" si="0"/>
        <v>874493</v>
      </c>
    </row>
    <row r="34" spans="1:8" ht="19.5" customHeight="1">
      <c r="A34" s="28"/>
      <c r="B34" s="48"/>
      <c r="C34" s="49" t="s">
        <v>336</v>
      </c>
      <c r="D34" s="271">
        <f>D7+D14+D16+D20+D25+D27+D29+D32</f>
        <v>442908916.57</v>
      </c>
      <c r="E34" s="271">
        <f>E7+E14+E16+E20+E25+E27+E29+E32</f>
        <v>0</v>
      </c>
      <c r="F34" s="271">
        <f>F7+F14+F16+F20+F25+F27+F29+F32</f>
        <v>442908916.57</v>
      </c>
      <c r="G34" s="265"/>
      <c r="H34" s="436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2022-12-05T13:40:30Z</cp:lastPrinted>
  <dcterms:created xsi:type="dcterms:W3CDTF">2005-02-25T08:58:00Z</dcterms:created>
  <dcterms:modified xsi:type="dcterms:W3CDTF">2022-12-06T12:32:01Z</dcterms:modified>
  <cp:category/>
  <cp:version/>
  <cp:contentType/>
  <cp:contentStatus/>
</cp:coreProperties>
</file>