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105" windowWidth="9600" windowHeight="8040" tabRatio="820" firstSheet="1" activeTab="5"/>
  </bookViews>
  <sheets>
    <sheet name="ПР № 12" sheetId="1" state="hidden" r:id="rId1"/>
    <sheet name="пр.№3" sheetId="2" r:id="rId2"/>
    <sheet name="№2" sheetId="3" r:id="rId3"/>
    <sheet name="пр №6" sheetId="4" r:id="rId4"/>
    <sheet name="пр.№4" sheetId="5" r:id="rId5"/>
    <sheet name="пр.№5" sheetId="6" r:id="rId6"/>
  </sheets>
  <definedNames>
    <definedName name="_xlnm.Print_Area" localSheetId="0">'ПР № 12'!$A$1:$J$20</definedName>
  </definedNames>
  <calcPr fullCalcOnLoad="1"/>
</workbook>
</file>

<file path=xl/sharedStrings.xml><?xml version="1.0" encoding="utf-8"?>
<sst xmlns="http://schemas.openxmlformats.org/spreadsheetml/2006/main" count="1151" uniqueCount="576">
  <si>
    <t>(в рублях)</t>
  </si>
  <si>
    <t>Налог на имущество физических лиц</t>
  </si>
  <si>
    <t>МКУК "Заволжская городская библиотека"</t>
  </si>
  <si>
    <t xml:space="preserve">Сумма </t>
  </si>
  <si>
    <t>(тыс.руб.)</t>
  </si>
  <si>
    <t>НАЛОГОВЫЕ И НЕНАЛОГОВЫЕ ДОХОДЫ</t>
  </si>
  <si>
    <t>Молодежная политика и оздоровление детей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</si>
  <si>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</si>
  <si>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</si>
  <si>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</si>
  <si>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</si>
  <si>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</si>
  <si>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</si>
  <si>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</si>
  <si>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</si>
  <si>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</si>
  <si>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</si>
  <si>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Наименование</t>
  </si>
  <si>
    <t>#Н/Д</t>
  </si>
  <si>
    <t>Код бюджетной классификации Российской Федерации</t>
  </si>
  <si>
    <t>Приложение № 12</t>
  </si>
  <si>
    <t>Цель
гарантирования</t>
  </si>
  <si>
    <t>Наименование 
принципала</t>
  </si>
  <si>
    <t>Наличие права
регрессного
требования</t>
  </si>
  <si>
    <t>Иные условия
предоставления
муниципальных
гарантий</t>
  </si>
  <si>
    <t>1</t>
  </si>
  <si>
    <t>Увеличение прочих остатков средств бюджетов</t>
  </si>
  <si>
    <t>1.1</t>
  </si>
  <si>
    <t>Код 
классификации</t>
  </si>
  <si>
    <t>5800,0</t>
  </si>
  <si>
    <t>По заимствованиям
муниципальное унитарное  предприятие "Водоканал"</t>
  </si>
  <si>
    <t>Наименование доходов</t>
  </si>
  <si>
    <t>№ 
п/п</t>
  </si>
  <si>
    <t xml:space="preserve">от </t>
  </si>
  <si>
    <t>Увеличение прочих остатков денежных средств бюджетов</t>
  </si>
  <si>
    <t xml:space="preserve">"О бюджете городского округа Кинешма  </t>
  </si>
  <si>
    <t>Закрытое акционерное
 общество АКБ "Инвестиционный торговый банк"</t>
  </si>
  <si>
    <t>имеется</t>
  </si>
  <si>
    <t>Муниципальная гарантия городского
 округа Кинешма не обеспечивает
 исполнение обязательств по уплате 
неустоек( пеней, штрафов)</t>
  </si>
  <si>
    <t>Итого общий объём 
гарантий</t>
  </si>
  <si>
    <t>1.2</t>
  </si>
  <si>
    <t>Исполнение муниципальных гарантий
 городского округа Кинешма</t>
  </si>
  <si>
    <t>За счет источников внутреннего финансирования дефицита 
бюджета городского округа Кинешма</t>
  </si>
  <si>
    <t>За  счет расходов бюджета городского округа Кинешма</t>
  </si>
  <si>
    <t xml:space="preserve">Общая 
сумма
</t>
  </si>
  <si>
    <t>2012 год</t>
  </si>
  <si>
    <t>2013 год</t>
  </si>
  <si>
    <t>Сумма гарантирования ( тыс.руб.)</t>
  </si>
  <si>
    <t>объём бюджетных
 ассигнований на
 исполнение
 гарантий по 
возможным
 гарантийным
 случаям в 
2012 году (тыс.руб.)</t>
  </si>
  <si>
    <t>объём бюджетных
 ассигнований на
 исполнение
 гарантий по 
возможным
 гарантийным
 случаям в 
2013 году (тыс.руб.)</t>
  </si>
  <si>
    <t>№</t>
  </si>
  <si>
    <t>000 01 00 00 00 00 0000 000</t>
  </si>
  <si>
    <t>к решению городской Думы городского 
округа Кинешма  пятого созыва</t>
  </si>
  <si>
    <t>ПРОГРАММА   МУНИЦИПАЛЬНЫХ    ГАРАНТИЙ 
городского округа  Кинешма  
 на 2012 год и плановый период 2013 и 2014 годов</t>
  </si>
  <si>
    <t>на 2012 год и  плановый период 2013 и 2014 годов"</t>
  </si>
  <si>
    <t>11600,0</t>
  </si>
  <si>
    <t>Перечень подлежащих предоставлению и исполнению муниципальных гарантий
 городского округа Кинешма в 2012 -2014 годах</t>
  </si>
  <si>
    <t>2014 год</t>
  </si>
  <si>
    <t>0</t>
  </si>
  <si>
    <t>объём бюджетных
 ассигнований на
 исполнение
 гарантий по 
возможным
 гарантийным
 случаям в 
2014 году (тыс.руб.)</t>
  </si>
  <si>
    <t>Общий объем бюджетных ассигнований, предусмотренных на исполнение муниципальных гарантий городского округа Кинешма по возможным гарантийным случаям в 2012 году и  плановый период 2013 и 2014 годов.</t>
  </si>
  <si>
    <t>Безвозмездные поступления от других бюджетов бюджетной системы Российской Федерации</t>
  </si>
  <si>
    <t xml:space="preserve"> 1 14 06000 00 0000 430</t>
  </si>
  <si>
    <t xml:space="preserve"> 1 01 02010 01 0000 110</t>
  </si>
  <si>
    <t>НАЦИОНАЛЬНАЯ БЕЗОПАСНОСТЬ И ПРАВООХРАНИТЕЛЬНАЯ ДЕЯТЕЛЬНОСТЬ</t>
  </si>
  <si>
    <t>В С Е Г О:</t>
  </si>
  <si>
    <t xml:space="preserve"> 1 00 00000 00 0000 000</t>
  </si>
  <si>
    <t xml:space="preserve"> 1 01 00000 00 0000 000</t>
  </si>
  <si>
    <t xml:space="preserve"> 1 01 02000 01 0000 110</t>
  </si>
  <si>
    <t>Налог на доходы физических лиц</t>
  </si>
  <si>
    <t xml:space="preserve"> 1 06 00000 00 0000 000</t>
  </si>
  <si>
    <t xml:space="preserve"> 1 06 01000 00 0000 110</t>
  </si>
  <si>
    <t xml:space="preserve"> 1 06 06000 00 0000 110</t>
  </si>
  <si>
    <t>Земельный налог</t>
  </si>
  <si>
    <t xml:space="preserve"> 1 11 00000 00 0000 000</t>
  </si>
  <si>
    <t xml:space="preserve"> 1 11 05000 00 0000 120</t>
  </si>
  <si>
    <t xml:space="preserve"> 1 13 00000 00 0000 000</t>
  </si>
  <si>
    <t xml:space="preserve"> 1 13 01000 00 0000 000</t>
  </si>
  <si>
    <t xml:space="preserve"> 1 14 00000 00 0000 000</t>
  </si>
  <si>
    <t xml:space="preserve"> 2 00 00000 00 0000 000</t>
  </si>
  <si>
    <t>БЕЗВОЗМЕЗДНЫЕ ПОСТУПЛЕНИЯ</t>
  </si>
  <si>
    <t xml:space="preserve"> 2 02 00000 00 0000 000</t>
  </si>
  <si>
    <t>Иные межбюджетные трансферты</t>
  </si>
  <si>
    <t>НАЦИОНАЛЬНАЯ ЭКОНОМИКА</t>
  </si>
  <si>
    <t>Другие вопросы в области национальной экономики</t>
  </si>
  <si>
    <t>ОБРАЗОВАНИЕ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</si>
  <si>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</si>
  <si>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</si>
  <si>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</si>
  <si>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</si>
  <si>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</si>
  <si>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</si>
  <si>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1 01 02020 01 0000 110</t>
  </si>
  <si>
    <t xml:space="preserve"> 1 01 02030 01 0000 110</t>
  </si>
  <si>
    <t>НЕНАЛОГОВЫЕ ДОХОДЫ :</t>
  </si>
  <si>
    <t>НАЛОГОВЫЕ ДОХОДЫ:</t>
  </si>
  <si>
    <t xml:space="preserve"> 1 11 05010 00 0000 120</t>
  </si>
  <si>
    <t xml:space="preserve"> 1 11 05030 00 0000 120</t>
  </si>
  <si>
    <t>ДОХОДЫ  ОТ  ПРОДАЖИ  МАТЕРИАЛЬНЫХ  И  НЕМАТЕРИАЛЬНЫХ  АКТИВОВ</t>
  </si>
  <si>
    <t xml:space="preserve"> 1 14 06010 00 0000 430</t>
  </si>
  <si>
    <t>НАЛОГИ  НА  ИМУЩЕСТВО</t>
  </si>
  <si>
    <t>Дотации  на выравнивание бюджетной обеспеченности</t>
  </si>
  <si>
    <t>300 01 02 00 00 00 0000 000</t>
  </si>
  <si>
    <t>300 01 02 00 00 00 0000 700</t>
  </si>
  <si>
    <t>300 01 02 00 00 00 0000 800</t>
  </si>
  <si>
    <t>300 01 05 00 00 00 0000 000</t>
  </si>
  <si>
    <t>300 01 05 02 00 00 0000 500</t>
  </si>
  <si>
    <t>300 01 05 02 01 00 0000 510</t>
  </si>
  <si>
    <t>300 01 05 02 00 00 0000 600</t>
  </si>
  <si>
    <t>300 01 05 02 01 00 0000 610</t>
  </si>
  <si>
    <t xml:space="preserve"> 1 03 00000 00 0000 000</t>
  </si>
  <si>
    <t xml:space="preserve"> 1 03 02000 01 0000 110</t>
  </si>
  <si>
    <t>МКУК "Заволжский городской художественно-краеведческий музей"</t>
  </si>
  <si>
    <t>Физическая культура</t>
  </si>
  <si>
    <t>Изменение остатков средств на счетах по учету средств 
бюджетов</t>
  </si>
  <si>
    <t>Источников внутреннего финансирования 
дефицитов бюджетов</t>
  </si>
  <si>
    <t>МКУК "Заволжский городской Дом культуры"</t>
  </si>
  <si>
    <t>Кредиты кредитных организаций  в валюте РФ</t>
  </si>
  <si>
    <t xml:space="preserve"> 1 03 02230 01 0000 110</t>
  </si>
  <si>
    <t>1 03 02240 01 0000 110</t>
  </si>
  <si>
    <t>1 03 02250 01 0000 110</t>
  </si>
  <si>
    <t>1 03 02260 01 0000 110</t>
  </si>
  <si>
    <t xml:space="preserve"> 1 06 01030 13 0000 110</t>
  </si>
  <si>
    <t xml:space="preserve"> 1 11 05013 13 0000 120</t>
  </si>
  <si>
    <t xml:space="preserve"> 1 11 05035 13 0000 120</t>
  </si>
  <si>
    <t xml:space="preserve"> 1 13 01995 13 0000 130</t>
  </si>
  <si>
    <t xml:space="preserve"> 1 14 06013 13 0000 430</t>
  </si>
  <si>
    <t xml:space="preserve"> 1 06 06030 00 0000 110</t>
  </si>
  <si>
    <t xml:space="preserve"> 1 06 06033 13 0000 110</t>
  </si>
  <si>
    <t xml:space="preserve"> 1 06 06040 00 0000 110</t>
  </si>
  <si>
    <t xml:space="preserve"> 1 06 06043 13 0000 110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</si>
  <si>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</si>
  <si>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</si>
  <si>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</si>
  <si>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</si>
  <si>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</si>
  <si>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</si>
  <si>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</si>
  <si>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</si>
  <si>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</si>
  <si>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</si>
  <si>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</si>
  <si>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</si>
  <si>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</si>
  <si>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</si>
  <si>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</si>
  <si>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Прочие доходы от оказания платных услуг (работ) получателями средств бюджетов городских поселений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</si>
  <si>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</si>
  <si>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</si>
  <si>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</si>
  <si>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Дотации бюджетам городских поселений на выравнивание бюджетной обеспеченности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</si>
  <si>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</si>
  <si>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</si>
  <si>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</si>
  <si>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300 01 02 00 00 13 0000 710</t>
  </si>
  <si>
    <t>300 01 02 00 00 13 0000 810</t>
  </si>
  <si>
    <t>300 01 05 02 01 13 0000  510</t>
  </si>
  <si>
    <t xml:space="preserve">Уменьшение прочих остатков средств бюджетов
</t>
  </si>
  <si>
    <t>300 01 05 02 01 13 0000 610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</si>
  <si>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</si>
  <si>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</si>
  <si>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</si>
  <si>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</si>
  <si>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Погашение кредитов, предоставленных кредитными организациями в валюте Российской Федерации</t>
  </si>
  <si>
    <t>Уменьшение прочих остатков денежных средств бюджетов</t>
  </si>
  <si>
    <t>300 01 03 01 00 13 0000 710</t>
  </si>
  <si>
    <t>300 01 03 00 00 00 0000 000</t>
  </si>
  <si>
    <t xml:space="preserve">Бюджетные кредиты от других бюджетов бюджетной системы Российской Федерации
</t>
  </si>
  <si>
    <t>300 01 03 01 00 13 0000 700</t>
  </si>
  <si>
    <t>300 01 03 01 00 13 0000 810</t>
  </si>
  <si>
    <t>300 01 03 01 00 13 0000 800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</si>
  <si>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
</t>
  </si>
  <si>
    <t>Дотации бюджетам бюджетной системы Российской Федерации</t>
  </si>
  <si>
    <t>НАЛОГИ  НА ПРИБЫЛЬ, ДОХОДЫ</t>
  </si>
  <si>
    <t>межпоселенческая библиотека</t>
  </si>
  <si>
    <t>НАЛОГИ  НА ТОВАРЫ (РАБОТЫ,УСЛУГИ), РЕАЛИЗУЕМЫЕ НА ТЕРРИТОРИИ РОССИЙСКОЙ  ФЕДЕРАЦИИ</t>
  </si>
  <si>
    <t>Акцизы по подакцизным товарам(продукции), производимым на территрии Российской Федерации</t>
  </si>
  <si>
    <t>Условно утвержденные расходы</t>
  </si>
  <si>
    <t>(руб.)</t>
  </si>
  <si>
    <t>Раздел,     подраздел</t>
  </si>
  <si>
    <t xml:space="preserve">Наименование </t>
  </si>
  <si>
    <t>0100</t>
  </si>
  <si>
    <t>ОБЩЕГОСУДАРСТВЕННЫЕ  ВОПРОСЫ</t>
  </si>
  <si>
    <t>0104</t>
  </si>
  <si>
    <t>0111</t>
  </si>
  <si>
    <t>0113</t>
  </si>
  <si>
    <t>0300</t>
  </si>
  <si>
    <t>0400</t>
  </si>
  <si>
    <t>0409</t>
  </si>
  <si>
    <t>Дорожное хозяйство  (дорожные фонды)</t>
  </si>
  <si>
    <t>0412</t>
  </si>
  <si>
    <t>0500</t>
  </si>
  <si>
    <t>0501</t>
  </si>
  <si>
    <t>0502</t>
  </si>
  <si>
    <t>0503</t>
  </si>
  <si>
    <t>0505</t>
  </si>
  <si>
    <t>Другие вопросы в области                                                 жилищно-коммунального хозяйства</t>
  </si>
  <si>
    <t>0700</t>
  </si>
  <si>
    <t>0707</t>
  </si>
  <si>
    <t>0800</t>
  </si>
  <si>
    <t>0801</t>
  </si>
  <si>
    <t>1000</t>
  </si>
  <si>
    <t>1001</t>
  </si>
  <si>
    <t>1003</t>
  </si>
  <si>
    <t>ИТОГО :</t>
  </si>
  <si>
    <t>2 19 00000 00 0000 000</t>
  </si>
  <si>
    <t>0102</t>
  </si>
  <si>
    <t>0105</t>
  </si>
  <si>
    <t>0405</t>
  </si>
  <si>
    <t>Функционирование высшего должностного лица субьекта РФ и муниципального образования</t>
  </si>
  <si>
    <t>Сельское хозяйство и рыболовство</t>
  </si>
  <si>
    <t>Судебная система</t>
  </si>
  <si>
    <t>Обеспечение проведения выборов и референдумов</t>
  </si>
  <si>
    <t>0107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</si>
  <si>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</si>
  <si>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</si>
  <si>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</si>
  <si>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</si>
  <si>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</si>
  <si>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</si>
  <si>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ФИЗИЧЕСКАЯ КУЛЬТУРА                          И СПОРТ</t>
  </si>
  <si>
    <t xml:space="preserve"> 1 16 00000 00 0000 000</t>
  </si>
  <si>
    <t>ШТРАФЫ, САНКЦИИ, ВОЗМЕЩЕНИЕ УЩЕРБА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</si>
  <si>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</si>
  <si>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1 13 02065 13 0000 130</t>
  </si>
  <si>
    <t>1 13 02060 00 0000 130</t>
  </si>
  <si>
    <t xml:space="preserve">Доходы, поступающие в порядке возмещения расходов, понесенных в связи с эксплуатацией имущества
</t>
  </si>
  <si>
    <t xml:space="preserve">Доходы, поступающие в порядке возмещения расходов, понесенных в связи с эксплуатацией имущества городских поселений
</t>
  </si>
  <si>
    <t>1 13 02000 00 0000 130</t>
  </si>
  <si>
    <t xml:space="preserve">Доходы от компенсации затрат государства
</t>
  </si>
  <si>
    <t>1 16 09040 13 0000 140</t>
  </si>
  <si>
    <t>Денежные средства, изымаемые в собственность городского поселения в соответствии с решениями судов (за исключением обвинительных приговоров судов)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</si>
  <si>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</si>
  <si>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 xml:space="preserve"> 1 16 10061 13 0000 140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</si>
  <si>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процентов,начисленных на излишне взысканные суммы</t>
  </si>
  <si>
    <t>Возврат остатков субсидий, субвенций и иных межбюджетных трансфертов, имеющих целевое назначение, прошлых лет</t>
  </si>
  <si>
    <t xml:space="preserve"> 2 08 00000 00 0000 000</t>
  </si>
  <si>
    <t>2 19 60010 13 0000 150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</si>
  <si>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городских поселений
</t>
  </si>
  <si>
    <t xml:space="preserve"> 2 02 10000 00 0000 150</t>
  </si>
  <si>
    <t xml:space="preserve"> 2 02 15001 13 0000 150</t>
  </si>
  <si>
    <t xml:space="preserve"> 2 02 15001 00 0000 150</t>
  </si>
  <si>
    <t xml:space="preserve"> 2 02 40014 00 0000 150</t>
  </si>
  <si>
    <t xml:space="preserve"> 2 02 40014 13 0000 150</t>
  </si>
  <si>
    <t>2 08 05000 13 0000 150</t>
  </si>
  <si>
    <t xml:space="preserve"> 1 17 00000 00 0000 000</t>
  </si>
  <si>
    <t>ПРОЧИЕ НЕНАЛОГОВЫЕ  ДОХОДЫ</t>
  </si>
  <si>
    <t>Невыясненные поступления</t>
  </si>
  <si>
    <t xml:space="preserve"> 1 17 01000 00 0000 180</t>
  </si>
  <si>
    <t xml:space="preserve"> 1 17 01050 13 0000 180</t>
  </si>
  <si>
    <t>2023 год</t>
  </si>
  <si>
    <t xml:space="preserve">Доходы  бюджета
по кодам классификации доходов бюджетов
 на 2023 год и плановый период 2024 и 2025 годов
</t>
  </si>
  <si>
    <t xml:space="preserve">Источники внутреннего финансирования дефицита  бюджета                                             Заволжского городского поселения 
на 2023 год и плановый период 2024 и 2025 годов                                                     </t>
  </si>
  <si>
    <r>
      <rPr>
        <b/>
        <sz val="14"/>
        <rFont val="Times New Roman"/>
        <family val="1"/>
      </rPr>
      <t>Расходы  бюджета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                         Заволжского городского поселения 
на 2023 год и плановый период 2024 и  2025 годов                                                                                     </t>
    </r>
  </si>
  <si>
    <t xml:space="preserve"> 1 16 10060 00 0000 140</t>
  </si>
  <si>
    <t xml:space="preserve">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</si>
  <si>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</si>
  <si>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Платежи в целях возмещения убытков, причиненных уклонением от заключения муниципального контракта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</si>
  <si>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</si>
  <si>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</si>
  <si>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2 02 15002 00 0000 150</t>
  </si>
  <si>
    <t xml:space="preserve">Дотации бюджетам на поддержку мер по обеспечению сбалансированности бюджетов
</t>
  </si>
  <si>
    <t xml:space="preserve"> 2 02 15002 13 0000 150</t>
  </si>
  <si>
    <t xml:space="preserve">Дотации бюджетам городских поселений на поддержку мер по обеспечению сбалансированности бюджетов
</t>
  </si>
  <si>
    <t xml:space="preserve"> 2 02 20000 00 0000 150</t>
  </si>
  <si>
    <t>Субсидии бюджетам бюджетной системы Российской Федерации (межбюджетные субсидии)</t>
  </si>
  <si>
    <t xml:space="preserve"> 2 02 29999 13 0000 150</t>
  </si>
  <si>
    <t>Прочие субсидии бюджетам городских поселений</t>
  </si>
  <si>
    <t>строительство дюкера</t>
  </si>
  <si>
    <t>наказы избирателей</t>
  </si>
  <si>
    <t>з/плата работникам культуры</t>
  </si>
  <si>
    <t xml:space="preserve">Распределение бюджетных ассигнований                                                                                                              по целевым статьям                                                                                                                            (муниципальным программам Заволжского городского поселения                                                                                                                                                    и не включенным в муниципальные программы                                                                           направлениям деятельности                                                                                                                  органов  местного самоуправления Заволжского городского поселения),                                                                                                                           группам видов расходов классификации расходов городского бюджета                                  </t>
  </si>
  <si>
    <t>ЦСР</t>
  </si>
  <si>
    <t>ВР</t>
  </si>
  <si>
    <t>сумма (тыс.руб.)</t>
  </si>
  <si>
    <t/>
  </si>
  <si>
    <t>Бюджетные ассигнования         2023 год</t>
  </si>
  <si>
    <t>Муниципальные  программы</t>
  </si>
  <si>
    <t>Муниципальная программа                                                                                                              «Почетный гражданин города Заволжска»</t>
  </si>
  <si>
    <t>01 0 00 00000</t>
  </si>
  <si>
    <t>Процессная часть</t>
  </si>
  <si>
    <t>0120000000</t>
  </si>
  <si>
    <t>Улучшение социального положения Почетных граждан города Заволжска</t>
  </si>
  <si>
    <t>0120100000</t>
  </si>
  <si>
    <t>Приобретение цветов, подарков к поздравлению                                                                                         «Почетных граждан города Заволжска»,выплата денежного вознаграждения</t>
  </si>
  <si>
    <t>0120190010</t>
  </si>
  <si>
    <t>Муниципальная программа                                                                                                      «Управление муниципальным имуществом»</t>
  </si>
  <si>
    <t>02 0 00 00000</t>
  </si>
  <si>
    <t>0220000000</t>
  </si>
  <si>
    <t>Обеспечение эффективного управления муниципальным имуществом</t>
  </si>
  <si>
    <t>0220100000</t>
  </si>
  <si>
    <t>Обеспечение выполнения функций по оценке недвижимости, признанию прав и регулированию отношений по государственной и муниципальной  собственности</t>
  </si>
  <si>
    <t>0220120010</t>
  </si>
  <si>
    <t>Муниципальная программа                                                                                                        «Организация культурно-массовых мероприятий  на территории                         Заволжского городского поселения»</t>
  </si>
  <si>
    <t>03 0 00 00000</t>
  </si>
  <si>
    <t>03200000000</t>
  </si>
  <si>
    <t>Организация и проведение культурно-массовых мероприятий, праздников</t>
  </si>
  <si>
    <t>0320100000</t>
  </si>
  <si>
    <t>Организация и проведение культурно-массовых мероприятий, праздников (Администрация Заволжского городского поселения)</t>
  </si>
  <si>
    <t>0320120021</t>
  </si>
  <si>
    <t>Организация и проведение культурно-массовых мероприятий, праздников              (МКУК "ЗГДК")</t>
  </si>
  <si>
    <t>0320120024</t>
  </si>
  <si>
    <t>Организация и проведение культурно-массовых мероприятий, праздников                  (МКУК "ЗГБ")</t>
  </si>
  <si>
    <t>0320120023</t>
  </si>
  <si>
    <t>Организация и проведение культурно-массовых мероприятий, праздников               (МКУК "ЗГХКМ")</t>
  </si>
  <si>
    <t>0320120022</t>
  </si>
  <si>
    <t>Муниципальная программа                                                                                                           «Пожарная безопасность, снижение рисков и смягчение последствий чрезвычайных ситуаций природного и техногенного характера в Заволжском городском поселении»</t>
  </si>
  <si>
    <t>04 0 00 00000</t>
  </si>
  <si>
    <t>0420000000</t>
  </si>
  <si>
    <t xml:space="preserve">Укрепление пожарной безопасности, снижение рисков и смягчение последствий чрезвычайных ситуаций </t>
  </si>
  <si>
    <t>0420100000</t>
  </si>
  <si>
    <t xml:space="preserve">Укрепление пожарной безопасности, снижение рисков и смягчение последствий чрезвычайных ситуаций  </t>
  </si>
  <si>
    <t>04 1 01 20030</t>
  </si>
  <si>
    <t>Муниципальная программа                                                                                                            «Профилактика терроризма и экстремизма, обеспечение безопасности населения на территории Заволжского городского поселения»</t>
  </si>
  <si>
    <t>Профилактика терроризма и экстремизма, обеспечение безопасности населения на территории Заволжского городского поселения</t>
  </si>
  <si>
    <t>1520120200</t>
  </si>
  <si>
    <t>Муниципальная программа                                                                                                             «Содержание, обустройство и ремонт дорог, придомовых дворовых территорий многоквартирных жилых домов, подъездов к дворовым территориям многоквартирных жилых домов и тротуаров Заволжского городского поселения »</t>
  </si>
  <si>
    <t>05 0 00 00000</t>
  </si>
  <si>
    <t>0520000000</t>
  </si>
  <si>
    <t>Содержание и ремонт дорожной сети, ее обустройство,улучшение технического  и эксплуатационного состояния</t>
  </si>
  <si>
    <t>0520100000</t>
  </si>
  <si>
    <t>Содержание  дорог</t>
  </si>
  <si>
    <t>0520120040</t>
  </si>
  <si>
    <t>Текущий ремонт дорог</t>
  </si>
  <si>
    <t>0520120050</t>
  </si>
  <si>
    <t>Муниципальная программа                                                                                                                           «Развитие туризма на территории Заволжского городского поселения»</t>
  </si>
  <si>
    <t>06 0 00 00000</t>
  </si>
  <si>
    <t>0620000000</t>
  </si>
  <si>
    <t>Развитие туризма на территории Заволжского городского поселения</t>
  </si>
  <si>
    <t>0620100000</t>
  </si>
  <si>
    <t>0620190030</t>
  </si>
  <si>
    <t>Муниципальная программа                                                                                                              «Содержание  и ремонт общего имущества в многоквартирных домах и предоставление  коммунальных услуг в незаселенные  жилые помещения муниципального жилого фонда Заволжского городского поселения»</t>
  </si>
  <si>
    <t>07 0 00 00000</t>
  </si>
  <si>
    <t>0720000000</t>
  </si>
  <si>
    <t xml:space="preserve">Содержание  и ремонт общего имущества в многоквартирных домах и предоставление  коммунальных услуг в незаселенные  жилые помещения муниципального жилого фонда </t>
  </si>
  <si>
    <t>0720100000</t>
  </si>
  <si>
    <t xml:space="preserve">Содержание и ремонт общего имущества в многоквартирных домах и предоставление  коммунальных услуг в незаселенные жилые помещения муниципального жилого фонда </t>
  </si>
  <si>
    <t>0720120180</t>
  </si>
  <si>
    <t>Муниципальная программа                                                                                                        «Содержание  и ремонт систем коммунальной инфраструктуры                                         Заволжского городского поселения»</t>
  </si>
  <si>
    <t>08 0 00 00000</t>
  </si>
  <si>
    <t>0820000000</t>
  </si>
  <si>
    <t xml:space="preserve">Содержание  и ремонт систем коммунальной инфраструктуры    </t>
  </si>
  <si>
    <t>0820100000</t>
  </si>
  <si>
    <t>Содержание  и ремонт систем коммунальной инфраструктуры</t>
  </si>
  <si>
    <t>0820120190</t>
  </si>
  <si>
    <t>Муниципальная программа                                                                                                  «Благоустройство и озеленение Заволжского городского поселения»</t>
  </si>
  <si>
    <t>0900000000</t>
  </si>
  <si>
    <t>0920000000</t>
  </si>
  <si>
    <t>Благоустройство и озеленение Заволжского городского поселения</t>
  </si>
  <si>
    <t>0920100000</t>
  </si>
  <si>
    <t>Организация освещения улиц</t>
  </si>
  <si>
    <t>0920120210</t>
  </si>
  <si>
    <t>Организация благоустройства территории поселения</t>
  </si>
  <si>
    <t>0920120220</t>
  </si>
  <si>
    <t>Муниципальная программа                                                                                                                 «Патриотическое воспитание, летний отдых и занятость детей                              Заволжского городского поселения»</t>
  </si>
  <si>
    <t xml:space="preserve">Организация отдыха, оздоровления, занятости детей и подростков в летний период времени </t>
  </si>
  <si>
    <t>Патриотическое воспитание молодежи</t>
  </si>
  <si>
    <t xml:space="preserve">Муниципальная программа                                                                                                                        «Развитие культуры на территории                                                                                                 Заволжского городского поселения»
</t>
  </si>
  <si>
    <t>Развитие музейного дела</t>
  </si>
  <si>
    <t>Обеспечение деятельности Муниципального казенного учреждения  культуры                                             «Заволжский городской художественно-краеведческий музей»</t>
  </si>
  <si>
    <t>1220100030</t>
  </si>
  <si>
    <t>Обеспечение деятельности Муниципального казенного учреждения   культуры                                      «Заволжский городской художественно-краеведческий музей»</t>
  </si>
  <si>
    <t>Развитие библиотечного дела</t>
  </si>
  <si>
    <t>1220200000</t>
  </si>
  <si>
    <t>Обеспечение деятельности Муниципального казенного учреждения   культуры                                            «Заволжская городская библиотека»</t>
  </si>
  <si>
    <t>1220200040</t>
  </si>
  <si>
    <t>Межбюджетные трансферты на организацию библиотечного обслуживания населения межпоселенческими библиотеками, комплектование и обеспечение сохранности библиотечных фондов</t>
  </si>
  <si>
    <t>Развитие клубных формирований и самодеятельного народного творчества</t>
  </si>
  <si>
    <t>Обеспечение деятельности Муниципального казенного учреждения  культуры                                           «Заволжский городской Дом культуры»</t>
  </si>
  <si>
    <t>Муниципальная программа                                                                                                                              «Оказание материальной помощи гражданам, оказавшимся в трудной жизненной ситуации вследствие пожара или  иного стихийного бедствия»</t>
  </si>
  <si>
    <t>Оказание материальной помощи гражданам, оказавшимся в трудной жизненной ситуации вследствие пожара или иного стихийного бедствия</t>
  </si>
  <si>
    <t>Материальная помощь гражданам, оказавшимся в трудной жизненной ситуации вследствие пожара или иного стихийного бедствия</t>
  </si>
  <si>
    <t>1320190040</t>
  </si>
  <si>
    <t>Муниципальная программа                                                                                                                         «Развитие физической культуры и спорта в Заволжском городском поселении»</t>
  </si>
  <si>
    <t>Физическое воспитание и обеспечение организации  проведения  массовых спортивных мероприятий</t>
  </si>
  <si>
    <t>Организация и проведение спортивно – массовых мероприятий, оздоровительных акций, спортивных праздников, участия команд спортсменов в городских, районных, областных и всероссийских соревнованиях</t>
  </si>
  <si>
    <t>1420120110</t>
  </si>
  <si>
    <t>Муниципальная программа                                                                                                                             "Программа производственного контроля качества питьевой воды с использованием нецентрализованных источников водоснабжения Заволжского городского поселения"</t>
  </si>
  <si>
    <t>Обеспечение контроля качества питьевой воды</t>
  </si>
  <si>
    <t xml:space="preserve">Содержание источников нецентрализованного водоснабжения </t>
  </si>
  <si>
    <t>1120120210</t>
  </si>
  <si>
    <t>Муниципальная программа                                                                                                                                                                   "Развитие субъектов малого и среднего предпринимательства в Заволжском городском поселении"</t>
  </si>
  <si>
    <t xml:space="preserve">Развитие субъектов малого и среднего предпринимательства </t>
  </si>
  <si>
    <t>Участие в выстовочно-ярморочной деятельности</t>
  </si>
  <si>
    <t>Непрограммные                                                             направления деятельности органов местного самоуправления и иных муниципальных органов  Заволжского  городского поселения</t>
  </si>
  <si>
    <t xml:space="preserve">Обеспечение деятельности органов местного самоуправления                                                           Заволжского городского поселения </t>
  </si>
  <si>
    <t xml:space="preserve">Обеспечение деятельности органов местного самоуправления                                                        Заволжского городского поселения </t>
  </si>
  <si>
    <t xml:space="preserve">Обеспечение деятельности главы  Заволжского городского поселения </t>
  </si>
  <si>
    <t>Обеспечение деятельности подведомственного учреждения                                                            «Управление жилищно-коммунального хозяйства администрации                                                   Заволжского городского поселения»</t>
  </si>
  <si>
    <t>Обеспечение деятельности подведомственного учреждения                                                                             «Управление жилищно-коммунального хозяйства администрации Заволжского городского поселения»</t>
  </si>
  <si>
    <t>Обеспечение деятельности подведомственного учреждения                                                                               «Управление жилищно-коммунального хозяйства администрации Заволжского городского поселения»</t>
  </si>
  <si>
    <t>Формирование и расходование средств резервного фонда администрации Заволжского городского поселения Заволжского муниципального района Ивановской области</t>
  </si>
  <si>
    <t>Членские взносы в Совет муниципальных образований                                                     Ивановской области</t>
  </si>
  <si>
    <t>Расходы на официальный прием и (или) обслуживание представителей других организаций</t>
  </si>
  <si>
    <t>Мероприятия в области жилищного хозяйства</t>
  </si>
  <si>
    <t xml:space="preserve">Организация мероприятий по захоронению безродных  </t>
  </si>
  <si>
    <t>Выполнение отдельных государственных полномочий в сфере исполнения судебных актов  РФ и мировых соглашений</t>
  </si>
  <si>
    <t>Выплата доплат к пенсии лицам, замещавшим  муниципальные должности                              Заволжского городского поселения</t>
  </si>
  <si>
    <t xml:space="preserve">Осуществление деятельности по обращению с животными без владельцев, обитающих на территории поселения </t>
  </si>
  <si>
    <t>4000090120</t>
  </si>
  <si>
    <t>Расходы по содержанию муниципального имущества (нежилых помещений), находящихся варенде (безвозмездном пользовании)</t>
  </si>
  <si>
    <t>Зарезервированные средства в составе утвержденных годовых бюджетных ассигнований</t>
  </si>
  <si>
    <t>Дополнительная помощь при возникновении неотложной необходимости в проведении капитального ремонта общего имущества в многоквартирных домах, расположенных на территории Заволжского городского поселения</t>
  </si>
  <si>
    <t>И Т О Г О :</t>
  </si>
  <si>
    <t xml:space="preserve">          Ведомственная структура  расходов  бюджета                                                                                                                                                                                                                    Заволжского городского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на  2023  год и плановый период 2024 и 2025 годов                                                              </t>
  </si>
  <si>
    <t xml:space="preserve"> </t>
  </si>
  <si>
    <t>Рз</t>
  </si>
  <si>
    <t>Пр</t>
  </si>
  <si>
    <t>Сумма (в рублях)</t>
  </si>
  <si>
    <t>Бюджетные ассигнования      2023 год</t>
  </si>
  <si>
    <t>Бюджетные ассигнования      2018 год</t>
  </si>
  <si>
    <t>Администрация                                                                                                        Заволжского городского поселения</t>
  </si>
  <si>
    <t>ОБЩЕГОСУДАРСТВЕННЫЕ ВОПРОСЫ</t>
  </si>
  <si>
    <t>01</t>
  </si>
  <si>
    <t>Функционирование высшего должностного лица субъекта                                                                        Российской Федерации и муниципального образования</t>
  </si>
  <si>
    <t>02</t>
  </si>
  <si>
    <t>400 00 00020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</si>
  <si>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</si>
  <si>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04</t>
  </si>
  <si>
    <t xml:space="preserve">Обеспечение деятельности органов местного самоуправления Заволжского городского поселения </t>
  </si>
  <si>
    <t>40 0 00 00010</t>
  </si>
  <si>
    <t xml:space="preserve">Закупка товаров, работ и услуг для государственных (муниципальных) нужд
</t>
  </si>
  <si>
    <t>Иные бюджетные ассигнования</t>
  </si>
  <si>
    <t>13</t>
  </si>
  <si>
    <t>Выполнение отдельных государственных полномочий в сфере исполнения судебных актов РФ и мировых соглашений</t>
  </si>
  <si>
    <t>40 0 00 90050</t>
  </si>
  <si>
    <t>Приобретение цветов, подарков к поздравлению «Почетных граждан города Заволжска», выплата денежного вознаграждения</t>
  </si>
  <si>
    <t>Социальное обеспечение и иные выплаты населению</t>
  </si>
  <si>
    <t>Организация и проведение культурно-массовых мероприятий, праздников (МКУК "ЗГХКМ")</t>
  </si>
  <si>
    <t>Организация и проведение культурно-массовых мероприятий, праздников (МКУК "ЗГДК")</t>
  </si>
  <si>
    <t>Организация и проведение культурно-массовых мероприятий, праздников (МКУК "ЗГБ")</t>
  </si>
  <si>
    <t>Членские взносы в Совет муниципальных образований  Ивановской области</t>
  </si>
  <si>
    <t>4000090080</t>
  </si>
  <si>
    <t>4000090100</t>
  </si>
  <si>
    <t>1620190140</t>
  </si>
  <si>
    <t>03</t>
  </si>
  <si>
    <t>0420120030</t>
  </si>
  <si>
    <t xml:space="preserve">Сельское хозяйство и рыболовство </t>
  </si>
  <si>
    <t>05</t>
  </si>
  <si>
    <t>Осуществление деятельности по обращению с животными без владельцев, обитающими на территории поселения</t>
  </si>
  <si>
    <t>Дорожное хозяйство (дорожные фонды)</t>
  </si>
  <si>
    <t>09</t>
  </si>
  <si>
    <t>Содержание и  ремонт дорожной сети Заволжского городского поселения, ее обустройство, улучшение технического и эксплуатационного состояния</t>
  </si>
  <si>
    <t xml:space="preserve">Закупка товаров, работ и услуг для государственных (муниципальных) нужд
</t>
  </si>
  <si>
    <t>УЖКХ администрации Заволжского городского поселения</t>
  </si>
  <si>
    <t>Содержание дорог</t>
  </si>
  <si>
    <t>12</t>
  </si>
  <si>
    <t>Содержание, ремонт общего имущества в многоквартирных домах и предоставление  коммунальных услуг в незаселенные жилые помещения муниципального жилого фонда Заволжского городского поселения</t>
  </si>
  <si>
    <t>Расходы по содержанию муниципального имущества (нежилых помещений),находящихся варенде (безвозмездном пользовании)</t>
  </si>
  <si>
    <t xml:space="preserve">Содержание  и ремонт систем коммунальной инфраструктуры </t>
  </si>
  <si>
    <t>1120100000</t>
  </si>
  <si>
    <t>Другие вопросы в области  жилищно-коммунального хозяйства</t>
  </si>
  <si>
    <t>Обеспечение деятельности подведомственного учреждения «Управление жилищно-коммунального хозяйства администрации Заволжского городского поселения»</t>
  </si>
  <si>
    <t>40 0 00 00060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</si>
  <si>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</si>
  <si>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07</t>
  </si>
  <si>
    <t>08</t>
  </si>
  <si>
    <t>Обеспечение деятельности Муниципального казенного учреждения культуры «Заволжский городской художественно-краеведческий музей»</t>
  </si>
  <si>
    <t xml:space="preserve">Закупка товаров, работ и услуг для государственных
(муниципальных) нужд
</t>
  </si>
  <si>
    <t>Обеспечение деятельности Муниципального казенного учреждения  культуры «Заволжская городская библиотека»</t>
  </si>
  <si>
    <t xml:space="preserve">Межбюджетные трансферты на организацию библиотечного обслуживания населения  межпоселенческими библиотеками, комплектование и обеспечение сохранности библиотечных фондов </t>
  </si>
  <si>
    <t>1220290020</t>
  </si>
  <si>
    <t>Обеспечение деятельности Муниципального казенного учреждения культуры  «Заволжский городской Дом культуры»</t>
  </si>
  <si>
    <t>1220300050</t>
  </si>
  <si>
    <t>10</t>
  </si>
  <si>
    <t>Выплата доплат к пенсии лицам, замещавшим  муниципальные должности                                             Заволжского городского поселения</t>
  </si>
  <si>
    <t>ФИЗИЧЕСКАЯ   КУЛЬТУРА                          И СПОРТ</t>
  </si>
  <si>
    <t>11</t>
  </si>
  <si>
    <t xml:space="preserve">Закупка товаров, работ и услуг для государственных (муниципальных) нужд
</t>
  </si>
  <si>
    <t>В С Е Г О :</t>
  </si>
  <si>
    <t xml:space="preserve"> 2 02 25519 13 0000 150</t>
  </si>
  <si>
    <t xml:space="preserve"> 2 02 25519 00 0000 150</t>
  </si>
  <si>
    <t xml:space="preserve"> Субсидии бюджетам на поддержку отрасли культуры</t>
  </si>
  <si>
    <t>Субсидии бюджетам городских поселений на поддержку отрасли культуры</t>
  </si>
  <si>
    <t xml:space="preserve"> 2 02 29999 00 0000 150</t>
  </si>
  <si>
    <t>Прочие субсидии</t>
  </si>
  <si>
    <t>средства обл.бюджета</t>
  </si>
  <si>
    <t>средства местного бюджета</t>
  </si>
  <si>
    <t>12201S1980</t>
  </si>
  <si>
    <t>Укрепление  материально-технической базы муниципальных учреждений культуры Ивановской области</t>
  </si>
  <si>
    <t>171F552431</t>
  </si>
  <si>
    <t xml:space="preserve">Капитальные вложения в объекты недвижимого имущества    государственной (муниципальной) собственности
</t>
  </si>
  <si>
    <t>Строительство и реконструкция (модернизация) объектов питьевого водоснабжения (Строительство,реконструкция (модернизация) объектов капитального строительства питьевого водоснабжения)</t>
  </si>
  <si>
    <t>1220180340</t>
  </si>
  <si>
    <t>12201S0340</t>
  </si>
  <si>
    <t>Софинансирование расходов,связанных с поэтапным доведением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</si>
  <si>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Расходы,связанные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</si>
  <si>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1220280340</t>
  </si>
  <si>
    <t>12202S0340</t>
  </si>
  <si>
    <t>12203S0340</t>
  </si>
  <si>
    <t>1220380340</t>
  </si>
  <si>
    <t>12202L5191</t>
  </si>
  <si>
    <t>Реализация мероприятий по модернизации библиотек в части комплектования книжных фондов библиотек муниципальных образований</t>
  </si>
  <si>
    <t>Муниципальная программа                                                                                                                                                                   "Чистая вода"</t>
  </si>
  <si>
    <t>Чистая вода</t>
  </si>
  <si>
    <t>171F500000</t>
  </si>
  <si>
    <t>05201S0510</t>
  </si>
  <si>
    <t>Проектирование строительства (реконструкция), капитальный ремонт, 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</si>
  <si>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 xml:space="preserve"> 2 02 20041 13 0000 150</t>
  </si>
  <si>
    <t>Субсидии бюджетам городских поселений на строительство,модернизацию,ремонт и содержание автомобильных дорог общего пользования,в том числе дорог в поселениях (за исключением автомобильных дорог федерального значения)</t>
  </si>
  <si>
    <t xml:space="preserve"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
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
</t>
  </si>
  <si>
    <t xml:space="preserve"> 2 02 20041 00 0000 150</t>
  </si>
  <si>
    <t>Прочие доходы от компенсации затрат бюджетов городских поселений</t>
  </si>
  <si>
    <t>1 13 02995 13 0000 130</t>
  </si>
  <si>
    <t>Прочие доходы от компенсации затрат государства</t>
  </si>
  <si>
    <t>1 13 02990 00 0000 130</t>
  </si>
  <si>
    <t>План 2023 года   с учетом изменений</t>
  </si>
  <si>
    <t>изменения                    (+, -)</t>
  </si>
  <si>
    <t xml:space="preserve"> 2 07 00000 00 0000 000</t>
  </si>
  <si>
    <t xml:space="preserve"> 1 14 06025 13 0000 430</t>
  </si>
  <si>
    <t xml:space="preserve"> 1 14 06020 00 0000 430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</si>
  <si>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 федеральным законом о федеральном бюджете в целях формирования дорожных фондов субъектов Российской Федерации)</t>
  </si>
  <si>
    <t xml:space="preserve"> 1 03 02231 01 0000 110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</si>
  <si>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</si>
  <si>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 федеральным законом 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</si>
  <si>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</si>
  <si>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 федеральным законом 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</si>
  <si>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</si>
  <si>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 федеральным законом о федеральном бюджете в целях формирования дорожных фондов субъектов Российской Федерации)</t>
  </si>
  <si>
    <t>Земельный налог                                        с физических лиц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</si>
  <si>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</si>
  <si>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</si>
  <si>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Прочие безвозмездные поступления</t>
  </si>
  <si>
    <t>Прочие безвозмездные поступления в бюджеты городских поселений</t>
  </si>
  <si>
    <t>2 07 05030 13 0000 150</t>
  </si>
  <si>
    <t>2 07 05000 13 0000 150</t>
  </si>
  <si>
    <t xml:space="preserve"> 1 17 15030 13 0000 150</t>
  </si>
  <si>
    <t xml:space="preserve"> 2 02 245784 13 0000 150</t>
  </si>
  <si>
    <t>Межбюджетные трансферты, передаваемые бюджетам городских поселений на финансирование дорожной деятельности в отношении автомобильных дорог общего пользования регионального или межмуниципального, местного значения</t>
  </si>
  <si>
    <t xml:space="preserve"> 2 02 40000 00 0000 150</t>
  </si>
  <si>
    <t>2 02 45784 00 0000 150</t>
  </si>
  <si>
    <t>Межбюджетные трансферты, передаваемые бюджетам на финансирование дорожной деятельности в отношении автомобильных дорог общего пользования регионального или межмуниципального, местного значения</t>
  </si>
  <si>
    <t>1 17 15000 00 0000 150</t>
  </si>
  <si>
    <t>Инициативные платежи</t>
  </si>
  <si>
    <t>Инициативные платежи, зачисляемые в бюджеты городских поселений</t>
  </si>
  <si>
    <t>Невыясненные поступления, зачисляемые в бюджеты городских поселений</t>
  </si>
  <si>
    <t>-софинансирование за счет средств граждан</t>
  </si>
  <si>
    <t>-софинансирование за счет внебюдж.источ.</t>
  </si>
  <si>
    <r>
      <t>местные инициативы</t>
    </r>
    <r>
      <rPr>
        <i/>
        <sz val="6"/>
        <rFont val="Times New Roman"/>
        <family val="1"/>
      </rPr>
      <t>"Сказочная страна"</t>
    </r>
  </si>
  <si>
    <r>
      <t>местные инициативы</t>
    </r>
    <r>
      <rPr>
        <i/>
        <sz val="6"/>
        <rFont val="Times New Roman"/>
        <family val="1"/>
      </rPr>
      <t>"Непоседы"</t>
    </r>
  </si>
  <si>
    <t>детская площадка                                                        "Сказочная страна"                          ул.Социалистическая  д. 24</t>
  </si>
  <si>
    <t>детская площадка                                                        "Непоседы"                                              пер.Октябрьский  д. 6</t>
  </si>
  <si>
    <t>софинансирование областного бюджета</t>
  </si>
  <si>
    <t>софинансирование местного бюджета</t>
  </si>
  <si>
    <t>-софинансирование за счет внебюджетных источников</t>
  </si>
  <si>
    <t>Реализация проектов развития территории муниципальных образований Ивановской области,основанных на местных инициативах                                       (инициативных проектов) (Устройство детской площадки "Сказочная страна" г.Заволжск, во дворе дома № 24 по ул.Социалистической)</t>
  </si>
  <si>
    <t>181F2S5101</t>
  </si>
  <si>
    <t>Детская площадка                                                        "Сказочная страна"                          ул.Социалистическая  д. 24</t>
  </si>
  <si>
    <t>181F2S5102</t>
  </si>
  <si>
    <t>Реализация проектов развития территории муниципальных образований Ивановской области,основанных на местных инициативах                                       (инициативных проектов) (Устройство детской площадки "Непоседы" г.Заволжск, во дворе дома № 6 по пер.Октябрьскому)</t>
  </si>
  <si>
    <t>05201S9100</t>
  </si>
  <si>
    <t>Иные межбюджетные трансферты бюджетам муниципальных образований Ивановской области на строительство (реконструкцию), капитальный ремонт и ремонт автомобильных дорог общего пользования местного значения</t>
  </si>
  <si>
    <t>Админисрация Заволжского городского поселения</t>
  </si>
  <si>
    <t>изменения                                  (+,-)</t>
  </si>
  <si>
    <t>План 2023 года                   с учетом                   изменений</t>
  </si>
  <si>
    <t>План 2023 года                       с учетом                                  изменений</t>
  </si>
  <si>
    <t>План 2023 года                  с учетом         изменений</t>
  </si>
  <si>
    <t>План 2023 года                          с учетом изменений</t>
  </si>
  <si>
    <t>План 2023 года                  с учетом                     изменений</t>
  </si>
  <si>
    <t>изменения                      (+,-)</t>
  </si>
  <si>
    <t>изменения                 (+,-)</t>
  </si>
  <si>
    <t>-софин. за счет внебюджетных источников</t>
  </si>
  <si>
    <t>Реализация проектов развития территории муниципальных образований Ивановской области,основанных на местных инициативах                                       (инициативных проектов)                    (Устройство детской площадки "Непоседы" г.Заволжск, во дворе дома № 6 по пер.Октябрьскому)</t>
  </si>
  <si>
    <t>Реализация проектов развития территории муниципальных образований Ивановской области,основанных на местных инициативах                                       (инициативных проектов)                               (Устройство детской площадки                   "Сказочная страна" г.Заволжск, во дворе дома № 24 по ул.Социалистической)</t>
  </si>
  <si>
    <t>Муниципальная программа                                                                                                                                                                   "Формирование комфортной                   городской среды"</t>
  </si>
  <si>
    <t>Проектная часть                               "Региональный проект                                 "Чистая вода""</t>
  </si>
  <si>
    <t>Проектная часть                               "Региональный проект                                 "Формирование комфортной городской среды""</t>
  </si>
  <si>
    <t xml:space="preserve">Приложение № 3
к  решению Совета
Заволжского городского поселения
от 27.12.22 г. № 41                                                                  (в редакции решения Совета                                                                                                                                                        Заволжского городского поселения                                                                                                                                                       от 21.02.2023 г. № 2)                                                                                                  
</t>
  </si>
  <si>
    <t xml:space="preserve">Приложение № 2  
                                                                                   к  решению Совета                                                                                                                            Заволжского городского поселения 
от 27.12.22 г. № 41                                                                                                                                                      (в редакции решения Совета                                                                                                                                                        Заволжского городского поселения                                                                                                                                                       от 21.02.2023 г. № 2 )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</si>
  <si>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 xml:space="preserve">Приложение № 6   
                                 к  решению Совета                                                                                                                            Заволжского городского поселения 
от 27.12.22 г. № 41                                                                                                                                                      (в редакции решения Совета                                                                                                                                                        Заволжского городского поселения                                                                                                                                                       от 21.02.2023 г. № 2 )                                                                                                 
</t>
  </si>
  <si>
    <t xml:space="preserve">Приложение № 4
к  решению Совета 
Заволжского городского поселения
от   27.12.22 г. № 41                                                                                                  (в редакции решения Совета                                                                                                                                                        Заволжского городского поселения                                                                                                                                                       от 21.02.2023 г. № 2)                                                                                           
</t>
  </si>
  <si>
    <t xml:space="preserve">Приложение № 5
к  решению Совета 
Заволжского городского поселения
от  27.12.22 г. № 41                                                                       (в редакции решения Совета                                                                                                                                                        Заволжского городского поселения                                                                                                                                                       от 21.02.2023 г. № 2)                                                                                                                                                                                                           
</t>
  </si>
  <si>
    <t>Получение кредитов от кредитных организаций в валюте РФ</t>
  </si>
  <si>
    <t xml:space="preserve">Получение бюджетных кредитов от других бюджетов бюджетной системы Российской Федерации в валюте РФ
</t>
  </si>
  <si>
    <t xml:space="preserve">Получение кредитов от других бюджетов бюджетной системы Российской Федерации бюджетами городских поселений в валюте РФ
</t>
  </si>
  <si>
    <t xml:space="preserve">Погашение бюджетами городских поселений кредитов от других бюджетов бюджетной системы Российской Федерации в валюте РФ
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</si>
</sst>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_ ;[Red]\-#,##0.0\ "/>
    <numFmt numFmtId="175" formatCode="#,##0\ &quot;грн.&quot;;\-#,##0\ &quot;грн.&quot;"/>
    <numFmt numFmtId="176" formatCode="#,##0\ &quot;грн.&quot;;[Red]\-#,##0\ &quot;грн.&quot;"/>
    <numFmt numFmtId="177" formatCode="#,##0.00\ &quot;грн.&quot;;\-#,##0.00\ &quot;грн.&quot;"/>
    <numFmt numFmtId="178" formatCode="#,##0.00\ &quot;грн.&quot;;[Red]\-#,##0.00\ &quot;грн.&quot;"/>
    <numFmt numFmtId="179" formatCode="_-* #,##0\ &quot;грн.&quot;_-;\-* #,##0\ &quot;грн.&quot;_-;_-* &quot;-&quot;\ &quot;грн.&quot;_-;_-@_-"/>
    <numFmt numFmtId="180" formatCode="_-* #,##0\ _г_р_н_._-;\-* #,##0\ _г_р_н_._-;_-* &quot;-&quot;\ _г_р_н_._-;_-@_-"/>
    <numFmt numFmtId="181" formatCode="_-* #,##0.00\ &quot;грн.&quot;_-;\-* #,##0.00\ &quot;грн.&quot;_-;_-* &quot;-&quot;??\ &quot;грн.&quot;_-;_-@_-"/>
    <numFmt numFmtId="182" formatCode="_-* #,##0.00\ _г_р_н_._-;\-* #,##0.00\ _г_р_н_._-;_-* &quot;-&quot;??\ _г_р_н_._-;_-@_-"/>
    <numFmt numFmtId="183" formatCode="#,##0.000"/>
    <numFmt numFmtId="184" formatCode="0.000"/>
    <numFmt numFmtId="185" formatCode="#,##0.00_ ;\-#,##0.00\ "/>
    <numFmt numFmtId="186" formatCode="0.0000"/>
    <numFmt numFmtId="187" formatCode="[$-FC19]d\ mmmm\ yyyy\ &quot;г.&quot;"/>
    <numFmt numFmtId="188" formatCode="#,##0.00_ ;[Red]\-#,##0.00\ "/>
    <numFmt numFmtId="189" formatCode="#,##0.000_ ;[Red]\-#,##0.000\ "/>
    <numFmt numFmtId="190" formatCode="#,##0_ ;[Red]\-#,##0\ "/>
    <numFmt numFmtId="191" formatCode="#.##0.0_ ;[Red]\-#.##0.0\ "/>
    <numFmt numFmtId="192" formatCode="0.0_ ;[Red]\-0.0\ "/>
    <numFmt numFmtId="193" formatCode="#.##0.0"/>
    <numFmt numFmtId="194" formatCode="#.##0.00_ ;\-#.##0.00\ "/>
    <numFmt numFmtId="195" formatCode="0.00_ ;\-0.00\ "/>
    <numFmt numFmtId="196" formatCode="#.##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00000"/>
    <numFmt numFmtId="202" formatCode="_-* #,##0.0_р_._-;\-* #,##0.0_р_._-;_-* &quot;-&quot;??_р_._-;_-@_-"/>
    <numFmt numFmtId="203" formatCode="_-* #,##0.0_р_._-;\-* #,##0.0_р_._-;_-* &quot;-&quot;?_р_._-;_-@_-"/>
    <numFmt numFmtId="204" formatCode="_-* #,##0.000_р_._-;\-* #,##0.000_р_._-;_-* &quot;-&quot;??_р_._-;_-@_-"/>
    <numFmt numFmtId="205" formatCode="_-* #,##0.0000_р_._-;\-* #,##0.0000_р_._-;_-* &quot;-&quot;??_р_._-;_-@_-"/>
    <numFmt numFmtId="206" formatCode="_-* #,##0.00000_р_._-;\-* #,##0.00000_р_._-;_-* &quot;-&quot;??_р_._-;_-@_-"/>
    <numFmt numFmtId="207" formatCode="_-* #,##0.000000_р_._-;\-* #,##0.000000_р_._-;_-* &quot;-&quot;??_р_._-;_-@_-"/>
    <numFmt numFmtId="208" formatCode="_-* #,##0.0000000_р_._-;\-* #,##0.0000000_р_._-;_-* &quot;-&quot;??_р_._-;_-@_-"/>
    <numFmt numFmtId="209" formatCode="#,##0.00&quot;р.&quot;"/>
    <numFmt numFmtId="210" formatCode="#,##0.0000"/>
    <numFmt numFmtId="211" formatCode="_-* #,##0_р_._-;\-* #,##0_р_._-;_-* &quot;-&quot;??_р_._-;_-@_-"/>
    <numFmt numFmtId="212" formatCode="0.00000"/>
    <numFmt numFmtId="213" formatCode="0.000000"/>
  </numFmts>
  <fonts count="111">
    <font>
      <sz val="10"/>
      <name val="Georgia"/>
      <family val="0"/>
    </font>
    <font>
      <u val="single"/>
      <sz val="10"/>
      <color indexed="12"/>
      <name val="Georgia"/>
      <family val="1"/>
    </font>
    <font>
      <u val="single"/>
      <sz val="10"/>
      <color indexed="36"/>
      <name val="Georgia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Georgia"/>
      <family val="1"/>
    </font>
    <font>
      <sz val="12"/>
      <color indexed="9"/>
      <name val="Arial Cyr"/>
      <family val="0"/>
    </font>
    <font>
      <b/>
      <sz val="12"/>
      <name val="Arial Cyr"/>
      <family val="0"/>
    </font>
    <font>
      <i/>
      <sz val="12"/>
      <name val="Georgia"/>
      <family val="1"/>
    </font>
    <font>
      <b/>
      <i/>
      <sz val="12"/>
      <name val="Georgia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6"/>
      <color indexed="8"/>
      <name val="Times New Roman"/>
      <family val="1"/>
    </font>
    <font>
      <sz val="9"/>
      <color indexed="8"/>
      <name val="Times New Roman"/>
      <family val="1"/>
    </font>
    <font>
      <sz val="14"/>
      <name val="Academy"/>
      <family val="0"/>
    </font>
    <font>
      <sz val="10"/>
      <color indexed="10"/>
      <name val="Georgia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i/>
      <sz val="6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8"/>
      <color indexed="10"/>
      <name val="Georgia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b/>
      <sz val="11"/>
      <color indexed="10"/>
      <name val="Georgia"/>
      <family val="1"/>
    </font>
    <font>
      <sz val="11"/>
      <color indexed="10"/>
      <name val="Georgia"/>
      <family val="1"/>
    </font>
    <font>
      <i/>
      <sz val="8"/>
      <color indexed="10"/>
      <name val="Times New Roman"/>
      <family val="1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sz val="11"/>
      <color indexed="63"/>
      <name val="Times New Roman"/>
      <family val="1"/>
    </font>
    <font>
      <sz val="10"/>
      <color indexed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8"/>
      <color rgb="FFFF0000"/>
      <name val="Georgia"/>
      <family val="1"/>
    </font>
    <font>
      <b/>
      <sz val="10"/>
      <color rgb="FFFF0000"/>
      <name val="Times New Roman"/>
      <family val="1"/>
    </font>
    <font>
      <sz val="10"/>
      <color rgb="FFFF0000"/>
      <name val="Georgia"/>
      <family val="1"/>
    </font>
    <font>
      <sz val="11"/>
      <color rgb="FFFF0000"/>
      <name val="Times New Roman"/>
      <family val="1"/>
    </font>
    <font>
      <b/>
      <sz val="8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sz val="8"/>
      <color rgb="FFFF0000"/>
      <name val="Times New Roman"/>
      <family val="1"/>
    </font>
    <font>
      <b/>
      <sz val="11"/>
      <color rgb="FFFF0000"/>
      <name val="Georgia"/>
      <family val="1"/>
    </font>
    <font>
      <sz val="11"/>
      <color rgb="FFFF0000"/>
      <name val="Georgia"/>
      <family val="1"/>
    </font>
    <font>
      <i/>
      <sz val="8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22272F"/>
      <name val="Times New Roman"/>
      <family val="1"/>
    </font>
    <font>
      <b/>
      <sz val="12"/>
      <color rgb="FF22272F"/>
      <name val="Times New Roman"/>
      <family val="1"/>
    </font>
    <font>
      <sz val="11"/>
      <color rgb="FF22272F"/>
      <name val="Times New Roman"/>
      <family val="1"/>
    </font>
    <font>
      <sz val="10"/>
      <color rgb="FFFFFF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0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6" fillId="0" borderId="1">
      <alignment horizontal="left" wrapText="1" indent="2"/>
      <protection/>
    </xf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7" fillId="25" borderId="2" applyNumberFormat="0" applyAlignment="0" applyProtection="0"/>
    <xf numFmtId="0" fontId="78" fillId="26" borderId="3" applyNumberFormat="0" applyAlignment="0" applyProtection="0"/>
    <xf numFmtId="0" fontId="79" fillId="26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7" applyNumberFormat="0" applyFill="0" applyAlignment="0" applyProtection="0"/>
    <xf numFmtId="0" fontId="84" fillId="27" borderId="8" applyNumberFormat="0" applyAlignment="0" applyProtection="0"/>
    <xf numFmtId="0" fontId="85" fillId="0" borderId="0" applyNumberFormat="0" applyFill="0" applyBorder="0" applyAlignment="0" applyProtection="0"/>
    <xf numFmtId="0" fontId="86" fillId="28" borderId="0" applyNumberFormat="0" applyBorder="0" applyAlignment="0" applyProtection="0"/>
    <xf numFmtId="0" fontId="8" fillId="0" borderId="0">
      <alignment/>
      <protection/>
    </xf>
    <xf numFmtId="0" fontId="87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2" fillId="0" borderId="0" applyNumberFormat="0" applyFill="0" applyBorder="0" applyAlignment="0" applyProtection="0"/>
    <xf numFmtId="0" fontId="88" fillId="29" borderId="0" applyNumberFormat="0" applyBorder="0" applyAlignment="0" applyProtection="0"/>
    <xf numFmtId="0" fontId="89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90" fillId="0" borderId="10" applyNumberFormat="0" applyFill="0" applyAlignment="0" applyProtection="0"/>
    <xf numFmtId="0" fontId="9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2" fillId="31" borderId="0" applyNumberFormat="0" applyBorder="0" applyAlignment="0" applyProtection="0"/>
  </cellStyleXfs>
  <cellXfs count="60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57" applyFont="1">
      <alignment/>
      <protection/>
    </xf>
    <xf numFmtId="0" fontId="5" fillId="0" borderId="0" xfId="57" applyFont="1" applyFill="1" applyAlignment="1">
      <alignment/>
      <protection/>
    </xf>
    <xf numFmtId="0" fontId="5" fillId="0" borderId="0" xfId="57" applyFont="1" applyFill="1">
      <alignment/>
      <protection/>
    </xf>
    <xf numFmtId="49" fontId="5" fillId="0" borderId="0" xfId="57" applyNumberFormat="1" applyFont="1">
      <alignment/>
      <protection/>
    </xf>
    <xf numFmtId="0" fontId="4" fillId="0" borderId="11" xfId="57" applyFont="1" applyBorder="1" applyAlignment="1">
      <alignment horizontal="center" vertical="center" wrapText="1"/>
      <protection/>
    </xf>
    <xf numFmtId="49" fontId="4" fillId="0" borderId="12" xfId="57" applyNumberFormat="1" applyFont="1" applyBorder="1" applyAlignment="1">
      <alignment horizontal="center" vertical="center"/>
      <protection/>
    </xf>
    <xf numFmtId="49" fontId="4" fillId="0" borderId="12" xfId="57" applyNumberFormat="1" applyFont="1" applyBorder="1" applyAlignment="1">
      <alignment horizontal="center" vertical="center" wrapText="1"/>
      <protection/>
    </xf>
    <xf numFmtId="49" fontId="4" fillId="0" borderId="13" xfId="57" applyNumberFormat="1" applyFont="1" applyBorder="1" applyAlignment="1">
      <alignment horizontal="center" vertical="center" wrapText="1"/>
      <protection/>
    </xf>
    <xf numFmtId="49" fontId="4" fillId="0" borderId="13" xfId="57" applyNumberFormat="1" applyFont="1" applyBorder="1" applyAlignment="1">
      <alignment vertical="center"/>
      <protection/>
    </xf>
    <xf numFmtId="173" fontId="4" fillId="0" borderId="12" xfId="57" applyNumberFormat="1" applyFont="1" applyBorder="1" applyAlignment="1">
      <alignment vertical="center" wrapText="1"/>
      <protection/>
    </xf>
    <xf numFmtId="49" fontId="4" fillId="0" borderId="14" xfId="57" applyNumberFormat="1" applyFont="1" applyBorder="1" applyAlignment="1">
      <alignment vertical="center"/>
      <protection/>
    </xf>
    <xf numFmtId="173" fontId="4" fillId="0" borderId="12" xfId="57" applyNumberFormat="1" applyFont="1" applyBorder="1" applyAlignment="1">
      <alignment vertical="center"/>
      <protection/>
    </xf>
    <xf numFmtId="3" fontId="4" fillId="0" borderId="0" xfId="57" applyNumberFormat="1" applyFont="1">
      <alignment/>
      <protection/>
    </xf>
    <xf numFmtId="49" fontId="5" fillId="0" borderId="0" xfId="57" applyNumberFormat="1" applyFont="1" applyFill="1">
      <alignment/>
      <protection/>
    </xf>
    <xf numFmtId="173" fontId="4" fillId="0" borderId="11" xfId="57" applyNumberFormat="1" applyFont="1" applyFill="1" applyBorder="1" applyAlignment="1">
      <alignment horizontal="center"/>
      <protection/>
    </xf>
    <xf numFmtId="49" fontId="5" fillId="0" borderId="12" xfId="57" applyNumberFormat="1" applyFont="1" applyBorder="1" applyAlignment="1">
      <alignment horizontal="center" vertical="center" wrapText="1"/>
      <protection/>
    </xf>
    <xf numFmtId="49" fontId="5" fillId="0" borderId="13" xfId="57" applyNumberFormat="1" applyFont="1" applyBorder="1" applyAlignment="1">
      <alignment horizontal="center" vertical="center" wrapText="1"/>
      <protection/>
    </xf>
    <xf numFmtId="173" fontId="5" fillId="0" borderId="11" xfId="57" applyNumberFormat="1" applyFont="1" applyFill="1" applyBorder="1" applyAlignment="1">
      <alignment horizontal="center" vertical="center"/>
      <protection/>
    </xf>
    <xf numFmtId="0" fontId="9" fillId="32" borderId="0" xfId="0" applyFont="1" applyFill="1" applyAlignment="1">
      <alignment horizontal="center" vertical="center" wrapText="1"/>
    </xf>
    <xf numFmtId="0" fontId="9" fillId="32" borderId="0" xfId="0" applyFont="1" applyFill="1" applyAlignment="1">
      <alignment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2" fillId="32" borderId="0" xfId="0" applyFont="1" applyFill="1" applyAlignment="1">
      <alignment readingOrder="1"/>
    </xf>
    <xf numFmtId="0" fontId="11" fillId="32" borderId="14" xfId="0" applyFont="1" applyFill="1" applyBorder="1" applyAlignment="1">
      <alignment/>
    </xf>
    <xf numFmtId="0" fontId="11" fillId="32" borderId="14" xfId="0" applyFont="1" applyFill="1" applyBorder="1" applyAlignment="1">
      <alignment horizontal="center" vertical="center" shrinkToFit="1"/>
    </xf>
    <xf numFmtId="0" fontId="9" fillId="32" borderId="0" xfId="0" applyFont="1" applyFill="1" applyBorder="1" applyAlignment="1">
      <alignment vertical="center"/>
    </xf>
    <xf numFmtId="0" fontId="11" fillId="32" borderId="11" xfId="0" applyFont="1" applyFill="1" applyBorder="1" applyAlignment="1">
      <alignment/>
    </xf>
    <xf numFmtId="0" fontId="13" fillId="32" borderId="11" xfId="0" applyFont="1" applyFill="1" applyBorder="1" applyAlignment="1">
      <alignment/>
    </xf>
    <xf numFmtId="0" fontId="10" fillId="32" borderId="11" xfId="0" applyFont="1" applyFill="1" applyBorder="1" applyAlignment="1">
      <alignment vertical="center" shrinkToFit="1"/>
    </xf>
    <xf numFmtId="0" fontId="9" fillId="32" borderId="11" xfId="0" applyFont="1" applyFill="1" applyBorder="1" applyAlignment="1">
      <alignment vertical="center" shrinkToFit="1"/>
    </xf>
    <xf numFmtId="0" fontId="11" fillId="32" borderId="0" xfId="0" applyFont="1" applyFill="1" applyAlignment="1">
      <alignment/>
    </xf>
    <xf numFmtId="0" fontId="9" fillId="3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4" fillId="0" borderId="0" xfId="0" applyFont="1" applyAlignment="1">
      <alignment/>
    </xf>
    <xf numFmtId="170" fontId="14" fillId="0" borderId="0" xfId="44" applyFont="1" applyAlignment="1">
      <alignment/>
    </xf>
    <xf numFmtId="0" fontId="15" fillId="0" borderId="0" xfId="0" applyFont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171" fontId="11" fillId="0" borderId="0" xfId="66" applyFont="1" applyFill="1" applyAlignment="1">
      <alignment horizontal="center"/>
    </xf>
    <xf numFmtId="171" fontId="11" fillId="0" borderId="0" xfId="66" applyFont="1" applyAlignment="1">
      <alignment/>
    </xf>
    <xf numFmtId="0" fontId="11" fillId="33" borderId="11" xfId="0" applyFont="1" applyFill="1" applyBorder="1" applyAlignment="1">
      <alignment/>
    </xf>
    <xf numFmtId="0" fontId="11" fillId="33" borderId="0" xfId="0" applyFont="1" applyFill="1" applyAlignment="1">
      <alignment/>
    </xf>
    <xf numFmtId="0" fontId="9" fillId="0" borderId="11" xfId="0" applyFont="1" applyFill="1" applyBorder="1" applyAlignment="1">
      <alignment vertical="center" shrinkToFit="1"/>
    </xf>
    <xf numFmtId="0" fontId="9" fillId="32" borderId="11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9" fillId="0" borderId="0" xfId="0" applyFont="1" applyFill="1" applyAlignment="1">
      <alignment horizontal="right"/>
    </xf>
    <xf numFmtId="0" fontId="10" fillId="32" borderId="11" xfId="0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vertical="center" wrapText="1"/>
    </xf>
    <xf numFmtId="0" fontId="10" fillId="32" borderId="12" xfId="0" applyFont="1" applyFill="1" applyBorder="1" applyAlignment="1">
      <alignment horizontal="center" vertical="center" wrapText="1"/>
    </xf>
    <xf numFmtId="0" fontId="9" fillId="0" borderId="11" xfId="43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>
      <alignment horizontal="center" vertical="center" shrinkToFit="1"/>
    </xf>
    <xf numFmtId="49" fontId="5" fillId="0" borderId="11" xfId="0" applyNumberFormat="1" applyFont="1" applyFill="1" applyBorder="1" applyAlignment="1">
      <alignment horizontal="center" vertical="center" shrinkToFit="1"/>
    </xf>
    <xf numFmtId="0" fontId="9" fillId="32" borderId="11" xfId="0" applyFont="1" applyFill="1" applyBorder="1" applyAlignment="1">
      <alignment horizontal="center" vertical="center" shrinkToFit="1"/>
    </xf>
    <xf numFmtId="171" fontId="5" fillId="0" borderId="11" xfId="66" applyNumberFormat="1" applyFont="1" applyFill="1" applyBorder="1" applyAlignment="1">
      <alignment horizontal="center" vertical="center" shrinkToFit="1"/>
    </xf>
    <xf numFmtId="171" fontId="7" fillId="0" borderId="11" xfId="66" applyNumberFormat="1" applyFont="1" applyFill="1" applyBorder="1" applyAlignment="1">
      <alignment horizontal="center" vertical="distributed" shrinkToFit="1"/>
    </xf>
    <xf numFmtId="49" fontId="7" fillId="0" borderId="11" xfId="66" applyNumberFormat="1" applyFont="1" applyFill="1" applyBorder="1" applyAlignment="1">
      <alignment horizontal="center" vertical="center"/>
    </xf>
    <xf numFmtId="49" fontId="7" fillId="0" borderId="11" xfId="66" applyNumberFormat="1" applyFont="1" applyFill="1" applyBorder="1" applyAlignment="1">
      <alignment horizontal="center" vertical="distributed"/>
    </xf>
    <xf numFmtId="49" fontId="7" fillId="0" borderId="11" xfId="0" applyNumberFormat="1" applyFont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shrinkToFit="1"/>
    </xf>
    <xf numFmtId="0" fontId="18" fillId="32" borderId="11" xfId="0" applyFont="1" applyFill="1" applyBorder="1" applyAlignment="1">
      <alignment horizontal="center" vertical="center" shrinkToFit="1"/>
    </xf>
    <xf numFmtId="0" fontId="9" fillId="32" borderId="12" xfId="0" applyFont="1" applyFill="1" applyBorder="1" applyAlignment="1">
      <alignment vertical="center" shrinkToFit="1"/>
    </xf>
    <xf numFmtId="2" fontId="6" fillId="0" borderId="11" xfId="0" applyNumberFormat="1" applyFont="1" applyFill="1" applyBorder="1" applyAlignment="1">
      <alignment horizontal="center" vertical="center" wrapText="1"/>
    </xf>
    <xf numFmtId="49" fontId="6" fillId="0" borderId="11" xfId="66" applyNumberFormat="1" applyFont="1" applyFill="1" applyBorder="1" applyAlignment="1">
      <alignment horizontal="center" vertical="distributed"/>
    </xf>
    <xf numFmtId="49" fontId="6" fillId="0" borderId="11" xfId="66" applyNumberFormat="1" applyFont="1" applyFill="1" applyBorder="1" applyAlignment="1">
      <alignment horizontal="center" vertical="center" shrinkToFit="1"/>
    </xf>
    <xf numFmtId="0" fontId="19" fillId="32" borderId="11" xfId="0" applyFont="1" applyFill="1" applyBorder="1" applyAlignment="1">
      <alignment horizontal="left" vertical="center" wrapText="1"/>
    </xf>
    <xf numFmtId="0" fontId="9" fillId="32" borderId="12" xfId="0" applyFont="1" applyFill="1" applyBorder="1" applyAlignment="1">
      <alignment horizontal="center" vertical="center" shrinkToFit="1"/>
    </xf>
    <xf numFmtId="4" fontId="18" fillId="32" borderId="11" xfId="0" applyNumberFormat="1" applyFont="1" applyFill="1" applyBorder="1" applyAlignment="1">
      <alignment horizontal="center" vertical="center" shrinkToFit="1"/>
    </xf>
    <xf numFmtId="4" fontId="3" fillId="32" borderId="11" xfId="0" applyNumberFormat="1" applyFont="1" applyFill="1" applyBorder="1" applyAlignment="1">
      <alignment horizontal="center" vertical="center" shrinkToFit="1"/>
    </xf>
    <xf numFmtId="4" fontId="3" fillId="32" borderId="12" xfId="0" applyNumberFormat="1" applyFont="1" applyFill="1" applyBorder="1" applyAlignment="1">
      <alignment horizontal="center" vertical="center" shrinkToFit="1"/>
    </xf>
    <xf numFmtId="4" fontId="18" fillId="32" borderId="12" xfId="0" applyNumberFormat="1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shrinkToFit="1"/>
    </xf>
    <xf numFmtId="4" fontId="22" fillId="32" borderId="11" xfId="0" applyNumberFormat="1" applyFont="1" applyFill="1" applyBorder="1" applyAlignment="1">
      <alignment horizontal="left" vertical="center" shrinkToFit="1"/>
    </xf>
    <xf numFmtId="0" fontId="23" fillId="0" borderId="12" xfId="0" applyFont="1" applyBorder="1" applyAlignment="1">
      <alignment horizontal="left" vertical="center" wrapText="1"/>
    </xf>
    <xf numFmtId="4" fontId="93" fillId="32" borderId="12" xfId="0" applyNumberFormat="1" applyFont="1" applyFill="1" applyBorder="1" applyAlignment="1">
      <alignment horizontal="center" vertical="center" shrinkToFit="1"/>
    </xf>
    <xf numFmtId="0" fontId="10" fillId="34" borderId="11" xfId="0" applyFont="1" applyFill="1" applyBorder="1" applyAlignment="1">
      <alignment vertical="center" shrinkToFit="1"/>
    </xf>
    <xf numFmtId="0" fontId="10" fillId="34" borderId="11" xfId="0" applyFont="1" applyFill="1" applyBorder="1" applyAlignment="1">
      <alignment horizontal="center" vertical="center" wrapText="1"/>
    </xf>
    <xf numFmtId="4" fontId="18" fillId="34" borderId="11" xfId="0" applyNumberFormat="1" applyFont="1" applyFill="1" applyBorder="1" applyAlignment="1">
      <alignment horizontal="center" vertical="center" shrinkToFit="1"/>
    </xf>
    <xf numFmtId="0" fontId="10" fillId="7" borderId="11" xfId="0" applyFont="1" applyFill="1" applyBorder="1" applyAlignment="1">
      <alignment vertical="center" shrinkToFit="1"/>
    </xf>
    <xf numFmtId="0" fontId="10" fillId="7" borderId="11" xfId="0" applyFont="1" applyFill="1" applyBorder="1" applyAlignment="1">
      <alignment horizontal="center" vertical="center" wrapText="1"/>
    </xf>
    <xf numFmtId="4" fontId="18" fillId="7" borderId="11" xfId="0" applyNumberFormat="1" applyFont="1" applyFill="1" applyBorder="1" applyAlignment="1">
      <alignment horizontal="center" vertical="center" shrinkToFit="1"/>
    </xf>
    <xf numFmtId="0" fontId="18" fillId="7" borderId="11" xfId="43" applyFont="1" applyFill="1" applyBorder="1" applyAlignment="1" applyProtection="1">
      <alignment horizontal="center" vertical="center" wrapText="1"/>
      <protection/>
    </xf>
    <xf numFmtId="0" fontId="18" fillId="7" borderId="11" xfId="0" applyFont="1" applyFill="1" applyBorder="1" applyAlignment="1">
      <alignment horizontal="center" vertical="center" shrinkToFit="1"/>
    </xf>
    <xf numFmtId="0" fontId="18" fillId="32" borderId="12" xfId="0" applyFont="1" applyFill="1" applyBorder="1" applyAlignment="1">
      <alignment horizontal="center" vertical="center" shrinkToFit="1"/>
    </xf>
    <xf numFmtId="172" fontId="3" fillId="32" borderId="12" xfId="0" applyNumberFormat="1" applyFont="1" applyFill="1" applyBorder="1" applyAlignment="1">
      <alignment horizontal="center" vertical="center" shrinkToFit="1"/>
    </xf>
    <xf numFmtId="172" fontId="3" fillId="32" borderId="11" xfId="0" applyNumberFormat="1" applyFont="1" applyFill="1" applyBorder="1" applyAlignment="1">
      <alignment horizontal="center" vertical="center" shrinkToFit="1"/>
    </xf>
    <xf numFmtId="172" fontId="18" fillId="32" borderId="11" xfId="0" applyNumberFormat="1" applyFont="1" applyFill="1" applyBorder="1" applyAlignment="1">
      <alignment horizontal="center" vertical="center" shrinkToFit="1"/>
    </xf>
    <xf numFmtId="172" fontId="3" fillId="0" borderId="11" xfId="0" applyNumberFormat="1" applyFont="1" applyFill="1" applyBorder="1" applyAlignment="1">
      <alignment horizontal="center" vertical="center" shrinkToFit="1"/>
    </xf>
    <xf numFmtId="4" fontId="3" fillId="35" borderId="11" xfId="0" applyNumberFormat="1" applyFont="1" applyFill="1" applyBorder="1" applyAlignment="1">
      <alignment horizontal="center" vertical="center" shrinkToFit="1"/>
    </xf>
    <xf numFmtId="0" fontId="9" fillId="35" borderId="11" xfId="0" applyFont="1" applyFill="1" applyBorder="1" applyAlignment="1">
      <alignment vertical="center" shrinkToFit="1"/>
    </xf>
    <xf numFmtId="0" fontId="9" fillId="35" borderId="11" xfId="0" applyFont="1" applyFill="1" applyBorder="1" applyAlignment="1">
      <alignment horizontal="center" vertical="center" wrapText="1"/>
    </xf>
    <xf numFmtId="49" fontId="10" fillId="32" borderId="11" xfId="0" applyNumberFormat="1" applyFont="1" applyFill="1" applyBorder="1" applyAlignment="1">
      <alignment horizontal="center" vertical="center" shrinkToFit="1"/>
    </xf>
    <xf numFmtId="173" fontId="9" fillId="0" borderId="0" xfId="0" applyNumberFormat="1" applyFont="1" applyAlignment="1">
      <alignment horizontal="center" vertical="center"/>
    </xf>
    <xf numFmtId="49" fontId="9" fillId="32" borderId="11" xfId="0" applyNumberFormat="1" applyFont="1" applyFill="1" applyBorder="1" applyAlignment="1">
      <alignment horizontal="center" vertical="center" shrinkToFit="1"/>
    </xf>
    <xf numFmtId="0" fontId="21" fillId="0" borderId="15" xfId="66" applyNumberFormat="1" applyFont="1" applyFill="1" applyBorder="1" applyAlignment="1">
      <alignment horizontal="center" vertical="top" wrapText="1"/>
    </xf>
    <xf numFmtId="0" fontId="17" fillId="0" borderId="15" xfId="44" applyNumberFormat="1" applyFont="1" applyFill="1" applyBorder="1" applyAlignment="1">
      <alignment horizontal="center" vertical="top" wrapText="1"/>
    </xf>
    <xf numFmtId="1" fontId="9" fillId="0" borderId="0" xfId="0" applyNumberFormat="1" applyFont="1" applyAlignment="1">
      <alignment horizontal="center" vertical="center"/>
    </xf>
    <xf numFmtId="172" fontId="18" fillId="32" borderId="12" xfId="0" applyNumberFormat="1" applyFont="1" applyFill="1" applyBorder="1" applyAlignment="1">
      <alignment horizontal="center" vertical="center" shrinkToFit="1"/>
    </xf>
    <xf numFmtId="0" fontId="10" fillId="32" borderId="11" xfId="0" applyFont="1" applyFill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wrapText="1"/>
    </xf>
    <xf numFmtId="0" fontId="9" fillId="32" borderId="0" xfId="0" applyFont="1" applyFill="1" applyBorder="1" applyAlignment="1">
      <alignment horizontal="center" vertical="center" wrapText="1"/>
    </xf>
    <xf numFmtId="0" fontId="21" fillId="0" borderId="15" xfId="44" applyNumberFormat="1" applyFont="1" applyFill="1" applyBorder="1" applyAlignment="1">
      <alignment horizontal="center" vertical="top" wrapText="1"/>
    </xf>
    <xf numFmtId="4" fontId="9" fillId="0" borderId="0" xfId="0" applyNumberFormat="1" applyFont="1" applyAlignment="1">
      <alignment horizontal="center" vertical="center"/>
    </xf>
    <xf numFmtId="172" fontId="22" fillId="32" borderId="12" xfId="0" applyNumberFormat="1" applyFont="1" applyFill="1" applyBorder="1" applyAlignment="1">
      <alignment horizontal="left" vertical="center" shrinkToFit="1"/>
    </xf>
    <xf numFmtId="0" fontId="9" fillId="0" borderId="0" xfId="0" applyFont="1" applyAlignment="1">
      <alignment horizontal="center"/>
    </xf>
    <xf numFmtId="4" fontId="3" fillId="0" borderId="11" xfId="0" applyNumberFormat="1" applyFont="1" applyFill="1" applyBorder="1" applyAlignment="1">
      <alignment horizontal="center" vertical="center" shrinkToFit="1"/>
    </xf>
    <xf numFmtId="0" fontId="9" fillId="35" borderId="12" xfId="0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 shrinkToFit="1"/>
    </xf>
    <xf numFmtId="4" fontId="3" fillId="35" borderId="12" xfId="0" applyNumberFormat="1" applyFont="1" applyFill="1" applyBorder="1" applyAlignment="1">
      <alignment horizontal="center" vertical="center" shrinkToFit="1"/>
    </xf>
    <xf numFmtId="2" fontId="9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4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27" fillId="0" borderId="16" xfId="0" applyFont="1" applyFill="1" applyBorder="1" applyAlignment="1">
      <alignment horizontal="center" vertical="center" wrapText="1"/>
    </xf>
    <xf numFmtId="0" fontId="28" fillId="36" borderId="11" xfId="0" applyFont="1" applyFill="1" applyBorder="1" applyAlignment="1">
      <alignment horizontal="center" vertical="center" wrapText="1"/>
    </xf>
    <xf numFmtId="2" fontId="18" fillId="36" borderId="11" xfId="0" applyNumberFormat="1" applyFont="1" applyFill="1" applyBorder="1" applyAlignment="1">
      <alignment horizontal="center" vertical="center" wrapText="1"/>
    </xf>
    <xf numFmtId="0" fontId="18" fillId="37" borderId="11" xfId="0" applyFont="1" applyFill="1" applyBorder="1" applyAlignment="1">
      <alignment horizontal="center" vertical="center" wrapText="1"/>
    </xf>
    <xf numFmtId="2" fontId="18" fillId="37" borderId="11" xfId="67" applyNumberFormat="1" applyFont="1" applyFill="1" applyBorder="1" applyAlignment="1">
      <alignment horizontal="center" vertical="center" wrapText="1"/>
    </xf>
    <xf numFmtId="0" fontId="18" fillId="35" borderId="11" xfId="0" applyFont="1" applyFill="1" applyBorder="1" applyAlignment="1">
      <alignment horizontal="center" vertical="center" wrapText="1"/>
    </xf>
    <xf numFmtId="2" fontId="18" fillId="35" borderId="11" xfId="67" applyNumberFormat="1" applyFont="1" applyFill="1" applyBorder="1" applyAlignment="1">
      <alignment horizontal="center" vertical="center" wrapText="1"/>
    </xf>
    <xf numFmtId="0" fontId="0" fillId="35" borderId="0" xfId="0" applyFont="1" applyFill="1" applyAlignment="1">
      <alignment vertical="top" wrapText="1"/>
    </xf>
    <xf numFmtId="0" fontId="24" fillId="0" borderId="11" xfId="0" applyFont="1" applyBorder="1" applyAlignment="1">
      <alignment horizontal="center" vertical="center" wrapText="1"/>
    </xf>
    <xf numFmtId="2" fontId="3" fillId="0" borderId="11" xfId="67" applyNumberFormat="1" applyFont="1" applyFill="1" applyBorder="1" applyAlignment="1">
      <alignment horizontal="center" vertical="center" wrapText="1"/>
    </xf>
    <xf numFmtId="173" fontId="3" fillId="0" borderId="11" xfId="67" applyNumberFormat="1" applyFont="1" applyFill="1" applyBorder="1" applyAlignment="1">
      <alignment horizontal="center" vertical="center" wrapText="1"/>
    </xf>
    <xf numFmtId="173" fontId="18" fillId="37" borderId="11" xfId="67" applyNumberFormat="1" applyFont="1" applyFill="1" applyBorder="1" applyAlignment="1">
      <alignment horizontal="center" vertical="center" wrapText="1"/>
    </xf>
    <xf numFmtId="173" fontId="18" fillId="0" borderId="11" xfId="67" applyNumberFormat="1" applyFont="1" applyFill="1" applyBorder="1" applyAlignment="1">
      <alignment horizontal="center" vertical="center" wrapText="1"/>
    </xf>
    <xf numFmtId="0" fontId="29" fillId="0" borderId="11" xfId="21" applyFont="1" applyFill="1" applyBorder="1" applyAlignment="1">
      <alignment horizontal="center" vertical="center" wrapText="1"/>
    </xf>
    <xf numFmtId="0" fontId="26" fillId="37" borderId="11" xfId="2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4" fillId="0" borderId="11" xfId="2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26" fillId="37" borderId="11" xfId="21" applyFont="1" applyFill="1" applyBorder="1" applyAlignment="1">
      <alignment horizontal="center" vertical="top" wrapText="1"/>
    </xf>
    <xf numFmtId="0" fontId="94" fillId="0" borderId="0" xfId="0" applyFont="1" applyFill="1" applyAlignment="1">
      <alignment vertical="top" wrapText="1"/>
    </xf>
    <xf numFmtId="0" fontId="26" fillId="35" borderId="11" xfId="21" applyFont="1" applyFill="1" applyBorder="1" applyAlignment="1">
      <alignment horizontal="center" vertical="top" wrapText="1"/>
    </xf>
    <xf numFmtId="0" fontId="29" fillId="35" borderId="12" xfId="21" applyFont="1" applyFill="1" applyBorder="1" applyAlignment="1">
      <alignment horizontal="center" vertical="center" wrapText="1"/>
    </xf>
    <xf numFmtId="2" fontId="3" fillId="35" borderId="17" xfId="67" applyNumberFormat="1" applyFont="1" applyFill="1" applyBorder="1" applyAlignment="1">
      <alignment horizontal="center" vertical="center" wrapText="1"/>
    </xf>
    <xf numFmtId="0" fontId="26" fillId="37" borderId="18" xfId="21" applyFont="1" applyFill="1" applyBorder="1" applyAlignment="1">
      <alignment horizontal="center" vertical="top" wrapText="1"/>
    </xf>
    <xf numFmtId="2" fontId="18" fillId="37" borderId="16" xfId="67" applyNumberFormat="1" applyFont="1" applyFill="1" applyBorder="1" applyAlignment="1">
      <alignment horizontal="center" vertical="center" wrapText="1"/>
    </xf>
    <xf numFmtId="0" fontId="26" fillId="37" borderId="19" xfId="21" applyFont="1" applyFill="1" applyBorder="1" applyAlignment="1">
      <alignment horizontal="center" vertical="top" wrapText="1"/>
    </xf>
    <xf numFmtId="2" fontId="18" fillId="37" borderId="20" xfId="67" applyNumberFormat="1" applyFont="1" applyFill="1" applyBorder="1" applyAlignment="1">
      <alignment horizontal="center" vertical="center" wrapText="1"/>
    </xf>
    <xf numFmtId="0" fontId="25" fillId="0" borderId="12" xfId="44" applyNumberFormat="1" applyFont="1" applyFill="1" applyBorder="1" applyAlignment="1">
      <alignment horizontal="center" vertical="center" wrapText="1"/>
    </xf>
    <xf numFmtId="0" fontId="29" fillId="0" borderId="12" xfId="44" applyNumberFormat="1" applyFont="1" applyFill="1" applyBorder="1" applyAlignment="1">
      <alignment horizontal="center" vertical="center" wrapText="1"/>
    </xf>
    <xf numFmtId="2" fontId="3" fillId="0" borderId="17" xfId="67" applyNumberFormat="1" applyFont="1" applyFill="1" applyBorder="1" applyAlignment="1">
      <alignment horizontal="center" vertical="center" wrapText="1"/>
    </xf>
    <xf numFmtId="0" fontId="18" fillId="37" borderId="18" xfId="44" applyNumberFormat="1" applyFont="1" applyFill="1" applyBorder="1" applyAlignment="1">
      <alignment horizontal="center" vertical="top" wrapText="1"/>
    </xf>
    <xf numFmtId="0" fontId="31" fillId="0" borderId="0" xfId="0" applyFont="1" applyFill="1" applyAlignment="1">
      <alignment vertical="top" wrapText="1"/>
    </xf>
    <xf numFmtId="0" fontId="18" fillId="35" borderId="11" xfId="44" applyNumberFormat="1" applyFont="1" applyFill="1" applyBorder="1" applyAlignment="1">
      <alignment horizontal="center" vertical="top" wrapText="1"/>
    </xf>
    <xf numFmtId="0" fontId="24" fillId="0" borderId="12" xfId="21" applyFont="1" applyFill="1" applyBorder="1" applyAlignment="1">
      <alignment horizontal="center" vertical="center" wrapText="1"/>
    </xf>
    <xf numFmtId="0" fontId="18" fillId="37" borderId="18" xfId="21" applyFont="1" applyFill="1" applyBorder="1" applyAlignment="1">
      <alignment horizontal="center" vertical="center" wrapText="1"/>
    </xf>
    <xf numFmtId="2" fontId="18" fillId="37" borderId="21" xfId="67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 wrapText="1"/>
    </xf>
    <xf numFmtId="0" fontId="18" fillId="35" borderId="11" xfId="21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2" fontId="3" fillId="0" borderId="22" xfId="67" applyNumberFormat="1" applyFont="1" applyFill="1" applyBorder="1" applyAlignment="1">
      <alignment horizontal="center" vertical="center" wrapText="1"/>
    </xf>
    <xf numFmtId="0" fontId="18" fillId="37" borderId="18" xfId="21" applyFont="1" applyFill="1" applyBorder="1" applyAlignment="1">
      <alignment horizontal="center" vertical="top" wrapText="1"/>
    </xf>
    <xf numFmtId="0" fontId="18" fillId="35" borderId="11" xfId="21" applyFont="1" applyFill="1" applyBorder="1" applyAlignment="1">
      <alignment horizontal="center" vertical="top" wrapText="1"/>
    </xf>
    <xf numFmtId="2" fontId="3" fillId="0" borderId="23" xfId="67" applyNumberFormat="1" applyFont="1" applyFill="1" applyBorder="1" applyAlignment="1">
      <alignment horizontal="center" vertical="center" wrapText="1"/>
    </xf>
    <xf numFmtId="173" fontId="3" fillId="0" borderId="15" xfId="67" applyNumberFormat="1" applyFont="1" applyFill="1" applyBorder="1" applyAlignment="1">
      <alignment horizontal="center" vertical="center" wrapText="1"/>
    </xf>
    <xf numFmtId="0" fontId="18" fillId="37" borderId="11" xfId="21" applyFont="1" applyFill="1" applyBorder="1" applyAlignment="1">
      <alignment horizontal="center" vertical="center" wrapText="1"/>
    </xf>
    <xf numFmtId="2" fontId="18" fillId="37" borderId="23" xfId="67" applyNumberFormat="1" applyFont="1" applyFill="1" applyBorder="1" applyAlignment="1">
      <alignment horizontal="center" vertical="center" wrapText="1"/>
    </xf>
    <xf numFmtId="2" fontId="18" fillId="35" borderId="21" xfId="67" applyNumberFormat="1" applyFont="1" applyFill="1" applyBorder="1" applyAlignment="1">
      <alignment horizontal="center" vertical="center" wrapText="1"/>
    </xf>
    <xf numFmtId="0" fontId="31" fillId="35" borderId="0" xfId="0" applyFont="1" applyFill="1" applyAlignment="1">
      <alignment vertical="top" wrapText="1"/>
    </xf>
    <xf numFmtId="0" fontId="6" fillId="0" borderId="11" xfId="21" applyFont="1" applyFill="1" applyBorder="1" applyAlignment="1">
      <alignment horizontal="center" vertical="center" wrapText="1"/>
    </xf>
    <xf numFmtId="2" fontId="18" fillId="0" borderId="11" xfId="67" applyNumberFormat="1" applyFont="1" applyFill="1" applyBorder="1" applyAlignment="1">
      <alignment horizontal="center" vertical="center" wrapText="1"/>
    </xf>
    <xf numFmtId="0" fontId="18" fillId="37" borderId="11" xfId="21" applyFont="1" applyFill="1" applyBorder="1" applyAlignment="1">
      <alignment horizontal="center" vertical="distributed" wrapText="1"/>
    </xf>
    <xf numFmtId="0" fontId="18" fillId="7" borderId="11" xfId="21" applyFont="1" applyFill="1" applyBorder="1" applyAlignment="1">
      <alignment horizontal="center" vertical="distributed" wrapText="1"/>
    </xf>
    <xf numFmtId="2" fontId="18" fillId="7" borderId="11" xfId="67" applyNumberFormat="1" applyFont="1" applyFill="1" applyBorder="1" applyAlignment="1">
      <alignment horizontal="center" vertical="center" wrapText="1"/>
    </xf>
    <xf numFmtId="0" fontId="24" fillId="35" borderId="11" xfId="0" applyFont="1" applyFill="1" applyBorder="1" applyAlignment="1">
      <alignment horizontal="center" vertical="center" wrapText="1"/>
    </xf>
    <xf numFmtId="2" fontId="3" fillId="35" borderId="11" xfId="67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2" fontId="18" fillId="7" borderId="17" xfId="67" applyNumberFormat="1" applyFont="1" applyFill="1" applyBorder="1" applyAlignment="1">
      <alignment horizontal="center" vertical="center" wrapText="1"/>
    </xf>
    <xf numFmtId="2" fontId="3" fillId="0" borderId="15" xfId="67" applyNumberFormat="1" applyFont="1" applyFill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2" fontId="3" fillId="0" borderId="21" xfId="67" applyNumberFormat="1" applyFont="1" applyFill="1" applyBorder="1" applyAlignment="1">
      <alignment horizontal="center" vertical="center" wrapText="1"/>
    </xf>
    <xf numFmtId="0" fontId="24" fillId="35" borderId="11" xfId="21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shrinkToFit="1"/>
    </xf>
    <xf numFmtId="0" fontId="6" fillId="7" borderId="11" xfId="21" applyFont="1" applyFill="1" applyBorder="1" applyAlignment="1">
      <alignment horizontal="center" vertical="center" wrapText="1"/>
    </xf>
    <xf numFmtId="2" fontId="18" fillId="7" borderId="22" xfId="67" applyNumberFormat="1" applyFont="1" applyFill="1" applyBorder="1" applyAlignment="1">
      <alignment horizontal="center" vertical="center" wrapText="1"/>
    </xf>
    <xf numFmtId="2" fontId="7" fillId="35" borderId="11" xfId="67" applyNumberFormat="1" applyFont="1" applyFill="1" applyBorder="1" applyAlignment="1">
      <alignment horizontal="center" vertical="center" wrapText="1"/>
    </xf>
    <xf numFmtId="0" fontId="18" fillId="37" borderId="19" xfId="0" applyFont="1" applyFill="1" applyBorder="1" applyAlignment="1">
      <alignment horizontal="center" vertical="center" wrapText="1"/>
    </xf>
    <xf numFmtId="2" fontId="18" fillId="37" borderId="24" xfId="67" applyNumberFormat="1" applyFont="1" applyFill="1" applyBorder="1" applyAlignment="1">
      <alignment horizontal="center" vertical="center" wrapText="1"/>
    </xf>
    <xf numFmtId="0" fontId="25" fillId="0" borderId="12" xfId="21" applyFont="1" applyFill="1" applyBorder="1" applyAlignment="1">
      <alignment horizontal="center" vertical="center" wrapText="1"/>
    </xf>
    <xf numFmtId="0" fontId="29" fillId="0" borderId="12" xfId="21" applyFont="1" applyFill="1" applyBorder="1" applyAlignment="1">
      <alignment horizontal="center" vertical="center" wrapText="1"/>
    </xf>
    <xf numFmtId="0" fontId="26" fillId="37" borderId="18" xfId="21" applyFont="1" applyFill="1" applyBorder="1" applyAlignment="1">
      <alignment horizontal="center" vertical="center" wrapText="1"/>
    </xf>
    <xf numFmtId="0" fontId="26" fillId="35" borderId="11" xfId="21" applyFont="1" applyFill="1" applyBorder="1" applyAlignment="1">
      <alignment horizontal="center" vertical="center" wrapText="1"/>
    </xf>
    <xf numFmtId="2" fontId="3" fillId="0" borderId="24" xfId="67" applyNumberFormat="1" applyFont="1" applyFill="1" applyBorder="1" applyAlignment="1">
      <alignment horizontal="center" vertical="center" wrapText="1"/>
    </xf>
    <xf numFmtId="2" fontId="3" fillId="0" borderId="19" xfId="67" applyNumberFormat="1" applyFont="1" applyFill="1" applyBorder="1" applyAlignment="1">
      <alignment horizontal="center" vertical="center" wrapText="1"/>
    </xf>
    <xf numFmtId="2" fontId="18" fillId="37" borderId="11" xfId="0" applyNumberFormat="1" applyFont="1" applyFill="1" applyBorder="1" applyAlignment="1">
      <alignment horizontal="center" vertical="center" wrapText="1"/>
    </xf>
    <xf numFmtId="2" fontId="3" fillId="37" borderId="11" xfId="67" applyNumberFormat="1" applyFont="1" applyFill="1" applyBorder="1" applyAlignment="1">
      <alignment horizontal="center" vertical="center" wrapText="1"/>
    </xf>
    <xf numFmtId="2" fontId="18" fillId="35" borderId="11" xfId="0" applyNumberFormat="1" applyFont="1" applyFill="1" applyBorder="1" applyAlignment="1">
      <alignment horizontal="center" vertical="center" wrapText="1"/>
    </xf>
    <xf numFmtId="2" fontId="3" fillId="35" borderId="11" xfId="0" applyNumberFormat="1" applyFont="1" applyFill="1" applyBorder="1" applyAlignment="1">
      <alignment horizontal="center" vertical="center" wrapText="1"/>
    </xf>
    <xf numFmtId="0" fontId="6" fillId="0" borderId="11" xfId="21" applyFont="1" applyFill="1" applyBorder="1" applyAlignment="1">
      <alignment horizontal="center" vertical="distributed" wrapText="1"/>
    </xf>
    <xf numFmtId="0" fontId="24" fillId="0" borderId="11" xfId="21" applyFont="1" applyFill="1" applyBorder="1" applyAlignment="1">
      <alignment horizontal="center" vertical="distributed" wrapText="1"/>
    </xf>
    <xf numFmtId="0" fontId="20" fillId="36" borderId="11" xfId="21" applyFont="1" applyFill="1" applyBorder="1" applyAlignment="1">
      <alignment horizontal="center" vertical="center" wrapText="1"/>
    </xf>
    <xf numFmtId="2" fontId="18" fillId="36" borderId="11" xfId="67" applyNumberFormat="1" applyFont="1" applyFill="1" applyBorder="1" applyAlignment="1">
      <alignment horizontal="center" vertical="center" wrapText="1"/>
    </xf>
    <xf numFmtId="0" fontId="6" fillId="38" borderId="11" xfId="21" applyFont="1" applyFill="1" applyBorder="1" applyAlignment="1">
      <alignment horizontal="center" vertical="center" wrapText="1"/>
    </xf>
    <xf numFmtId="2" fontId="18" fillId="38" borderId="11" xfId="67" applyNumberFormat="1" applyFont="1" applyFill="1" applyBorder="1" applyAlignment="1">
      <alignment horizontal="center" vertical="center" wrapText="1"/>
    </xf>
    <xf numFmtId="2" fontId="31" fillId="0" borderId="0" xfId="0" applyNumberFormat="1" applyFont="1" applyFill="1" applyAlignment="1">
      <alignment vertical="top" wrapText="1"/>
    </xf>
    <xf numFmtId="2" fontId="18" fillId="38" borderId="15" xfId="67" applyNumberFormat="1" applyFont="1" applyFill="1" applyBorder="1" applyAlignment="1">
      <alignment horizontal="center" vertical="center" wrapText="1"/>
    </xf>
    <xf numFmtId="2" fontId="18" fillId="38" borderId="23" xfId="67" applyNumberFormat="1" applyFont="1" applyFill="1" applyBorder="1" applyAlignment="1">
      <alignment horizontal="center" vertical="center" wrapText="1"/>
    </xf>
    <xf numFmtId="0" fontId="7" fillId="0" borderId="11" xfId="21" applyFont="1" applyFill="1" applyBorder="1" applyAlignment="1">
      <alignment horizontal="center" vertical="center" wrapText="1"/>
    </xf>
    <xf numFmtId="2" fontId="18" fillId="38" borderId="17" xfId="67" applyNumberFormat="1" applyFont="1" applyFill="1" applyBorder="1" applyAlignment="1">
      <alignment horizontal="center" vertical="center" wrapText="1"/>
    </xf>
    <xf numFmtId="0" fontId="24" fillId="35" borderId="11" xfId="67" applyNumberFormat="1" applyFont="1" applyFill="1" applyBorder="1" applyAlignment="1">
      <alignment horizontal="center" vertical="center" wrapText="1"/>
    </xf>
    <xf numFmtId="2" fontId="7" fillId="35" borderId="11" xfId="0" applyNumberFormat="1" applyFont="1" applyFill="1" applyBorder="1" applyAlignment="1">
      <alignment horizontal="center" vertical="center" wrapText="1"/>
    </xf>
    <xf numFmtId="0" fontId="6" fillId="38" borderId="12" xfId="21" applyFont="1" applyFill="1" applyBorder="1" applyAlignment="1">
      <alignment horizontal="center" vertical="center" wrapText="1"/>
    </xf>
    <xf numFmtId="2" fontId="18" fillId="38" borderId="20" xfId="67" applyNumberFormat="1" applyFont="1" applyFill="1" applyBorder="1" applyAlignment="1">
      <alignment horizontal="center" vertical="center" wrapText="1"/>
    </xf>
    <xf numFmtId="0" fontId="6" fillId="38" borderId="11" xfId="0" applyFont="1" applyFill="1" applyBorder="1" applyAlignment="1">
      <alignment horizontal="center" vertical="center" wrapText="1"/>
    </xf>
    <xf numFmtId="2" fontId="18" fillId="38" borderId="11" xfId="0" applyNumberFormat="1" applyFont="1" applyFill="1" applyBorder="1" applyAlignment="1">
      <alignment horizontal="center" vertical="center" wrapText="1"/>
    </xf>
    <xf numFmtId="0" fontId="18" fillId="38" borderId="11" xfId="67" applyNumberFormat="1" applyFont="1" applyFill="1" applyBorder="1" applyAlignment="1">
      <alignment horizontal="center" vertical="center" wrapText="1"/>
    </xf>
    <xf numFmtId="2" fontId="95" fillId="38" borderId="11" xfId="67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top" wrapText="1"/>
    </xf>
    <xf numFmtId="2" fontId="18" fillId="0" borderId="11" xfId="0" applyNumberFormat="1" applyFont="1" applyFill="1" applyBorder="1" applyAlignment="1">
      <alignment horizontal="center" vertical="center" wrapText="1"/>
    </xf>
    <xf numFmtId="0" fontId="93" fillId="0" borderId="0" xfId="0" applyFont="1" applyFill="1" applyAlignment="1">
      <alignment vertical="top" wrapText="1"/>
    </xf>
    <xf numFmtId="184" fontId="3" fillId="0" borderId="0" xfId="0" applyNumberFormat="1" applyFont="1" applyFill="1" applyAlignment="1">
      <alignment vertical="top" wrapText="1"/>
    </xf>
    <xf numFmtId="184" fontId="0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24" fillId="0" borderId="0" xfId="0" applyFont="1" applyFill="1" applyAlignment="1">
      <alignment horizontal="right" vertical="top" wrapText="1"/>
    </xf>
    <xf numFmtId="0" fontId="96" fillId="0" borderId="0" xfId="0" applyFont="1" applyFill="1" applyAlignment="1">
      <alignment vertical="top" wrapText="1"/>
    </xf>
    <xf numFmtId="0" fontId="5" fillId="13" borderId="11" xfId="44" applyNumberFormat="1" applyFont="1" applyFill="1" applyBorder="1" applyAlignment="1">
      <alignment horizontal="center" vertical="center" wrapText="1"/>
    </xf>
    <xf numFmtId="0" fontId="32" fillId="13" borderId="11" xfId="45" applyNumberFormat="1" applyFont="1" applyFill="1" applyBorder="1" applyAlignment="1">
      <alignment horizontal="center" vertical="center" wrapText="1"/>
    </xf>
    <xf numFmtId="0" fontId="4" fillId="13" borderId="11" xfId="67" applyNumberFormat="1" applyFont="1" applyFill="1" applyBorder="1" applyAlignment="1">
      <alignment horizontal="center" vertical="center" wrapText="1"/>
    </xf>
    <xf numFmtId="0" fontId="97" fillId="13" borderId="11" xfId="67" applyNumberFormat="1" applyFont="1" applyFill="1" applyBorder="1" applyAlignment="1">
      <alignment horizontal="center" vertical="center" wrapText="1"/>
    </xf>
    <xf numFmtId="2" fontId="6" fillId="13" borderId="11" xfId="45" applyNumberFormat="1" applyFont="1" applyFill="1" applyBorder="1" applyAlignment="1">
      <alignment horizontal="center" vertical="center" wrapText="1"/>
    </xf>
    <xf numFmtId="0" fontId="5" fillId="39" borderId="11" xfId="44" applyNumberFormat="1" applyFont="1" applyFill="1" applyBorder="1" applyAlignment="1">
      <alignment horizontal="center" vertical="center" wrapText="1"/>
    </xf>
    <xf numFmtId="0" fontId="32" fillId="39" borderId="11" xfId="45" applyNumberFormat="1" applyFont="1" applyFill="1" applyBorder="1" applyAlignment="1">
      <alignment horizontal="center" vertical="center" wrapText="1"/>
    </xf>
    <xf numFmtId="0" fontId="5" fillId="39" borderId="11" xfId="45" applyNumberFormat="1" applyFont="1" applyFill="1" applyBorder="1" applyAlignment="1">
      <alignment horizontal="center" vertical="center" wrapText="1"/>
    </xf>
    <xf numFmtId="0" fontId="5" fillId="39" borderId="11" xfId="67" applyNumberFormat="1" applyFont="1" applyFill="1" applyBorder="1" applyAlignment="1">
      <alignment horizontal="center" vertical="center" wrapText="1"/>
    </xf>
    <xf numFmtId="0" fontId="98" fillId="39" borderId="11" xfId="67" applyNumberFormat="1" applyFont="1" applyFill="1" applyBorder="1" applyAlignment="1">
      <alignment horizontal="center" vertical="center" wrapText="1"/>
    </xf>
    <xf numFmtId="0" fontId="99" fillId="39" borderId="11" xfId="67" applyNumberFormat="1" applyFont="1" applyFill="1" applyBorder="1" applyAlignment="1">
      <alignment horizontal="center" vertical="center" wrapText="1"/>
    </xf>
    <xf numFmtId="2" fontId="32" fillId="39" borderId="11" xfId="67" applyNumberFormat="1" applyFont="1" applyFill="1" applyBorder="1" applyAlignment="1">
      <alignment horizontal="center" vertical="center" wrapText="1"/>
    </xf>
    <xf numFmtId="0" fontId="96" fillId="35" borderId="0" xfId="0" applyFont="1" applyFill="1" applyAlignment="1">
      <alignment vertical="top" wrapText="1"/>
    </xf>
    <xf numFmtId="0" fontId="6" fillId="36" borderId="11" xfId="44" applyNumberFormat="1" applyFont="1" applyFill="1" applyBorder="1" applyAlignment="1">
      <alignment horizontal="center" vertical="center" wrapText="1"/>
    </xf>
    <xf numFmtId="0" fontId="32" fillId="36" borderId="11" xfId="20" applyFont="1" applyFill="1" applyBorder="1" applyAlignment="1">
      <alignment horizontal="center" vertical="center" wrapText="1"/>
    </xf>
    <xf numFmtId="0" fontId="6" fillId="36" borderId="11" xfId="20" applyFont="1" applyFill="1" applyBorder="1" applyAlignment="1">
      <alignment horizontal="center" vertical="center" wrapText="1"/>
    </xf>
    <xf numFmtId="49" fontId="6" fillId="36" borderId="11" xfId="20" applyNumberFormat="1" applyFont="1" applyFill="1" applyBorder="1" applyAlignment="1">
      <alignment horizontal="center" vertical="center" wrapText="1"/>
    </xf>
    <xf numFmtId="0" fontId="98" fillId="36" borderId="11" xfId="67" applyNumberFormat="1" applyFont="1" applyFill="1" applyBorder="1" applyAlignment="1">
      <alignment horizontal="center" vertical="center" wrapText="1"/>
    </xf>
    <xf numFmtId="0" fontId="99" fillId="36" borderId="11" xfId="67" applyNumberFormat="1" applyFont="1" applyFill="1" applyBorder="1" applyAlignment="1">
      <alignment horizontal="center" vertical="center" wrapText="1"/>
    </xf>
    <xf numFmtId="2" fontId="32" fillId="36" borderId="11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7" fillId="35" borderId="11" xfId="20" applyFont="1" applyFill="1" applyBorder="1" applyAlignment="1">
      <alignment horizontal="center" vertical="center" wrapText="1"/>
    </xf>
    <xf numFmtId="0" fontId="24" fillId="35" borderId="11" xfId="20" applyFont="1" applyFill="1" applyBorder="1" applyAlignment="1">
      <alignment horizontal="center" vertical="center" wrapText="1"/>
    </xf>
    <xf numFmtId="49" fontId="24" fillId="0" borderId="11" xfId="20" applyNumberFormat="1" applyFont="1" applyFill="1" applyBorder="1" applyAlignment="1">
      <alignment horizontal="center" vertical="center" wrapText="1"/>
    </xf>
    <xf numFmtId="0" fontId="7" fillId="35" borderId="11" xfId="67" applyNumberFormat="1" applyFont="1" applyFill="1" applyBorder="1" applyAlignment="1">
      <alignment horizontal="center" vertical="center" wrapText="1"/>
    </xf>
    <xf numFmtId="0" fontId="99" fillId="35" borderId="11" xfId="67" applyNumberFormat="1" applyFont="1" applyFill="1" applyBorder="1" applyAlignment="1">
      <alignment horizontal="center" vertical="center" wrapText="1"/>
    </xf>
    <xf numFmtId="0" fontId="6" fillId="36" borderId="11" xfId="66" applyNumberFormat="1" applyFont="1" applyFill="1" applyBorder="1" applyAlignment="1">
      <alignment horizontal="center" vertical="top" wrapText="1"/>
    </xf>
    <xf numFmtId="0" fontId="100" fillId="36" borderId="11" xfId="67" applyNumberFormat="1" applyFont="1" applyFill="1" applyBorder="1" applyAlignment="1">
      <alignment horizontal="center" vertical="center" wrapText="1"/>
    </xf>
    <xf numFmtId="2" fontId="32" fillId="36" borderId="11" xfId="67" applyNumberFormat="1" applyFont="1" applyFill="1" applyBorder="1" applyAlignment="1">
      <alignment horizontal="center" vertical="center" wrapText="1"/>
    </xf>
    <xf numFmtId="2" fontId="93" fillId="0" borderId="0" xfId="0" applyNumberFormat="1" applyFont="1" applyFill="1" applyAlignment="1">
      <alignment horizontal="center" vertical="center" wrapText="1"/>
    </xf>
    <xf numFmtId="0" fontId="7" fillId="0" borderId="11" xfId="67" applyNumberFormat="1" applyFont="1" applyFill="1" applyBorder="1" applyAlignment="1">
      <alignment horizontal="center" vertical="center" wrapText="1"/>
    </xf>
    <xf numFmtId="0" fontId="24" fillId="0" borderId="11" xfId="67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101" fillId="0" borderId="11" xfId="67" applyNumberFormat="1" applyFont="1" applyFill="1" applyBorder="1" applyAlignment="1">
      <alignment horizontal="center" vertical="center" wrapText="1"/>
    </xf>
    <xf numFmtId="2" fontId="102" fillId="35" borderId="11" xfId="67" applyNumberFormat="1" applyFont="1" applyFill="1" applyBorder="1" applyAlignment="1">
      <alignment horizontal="center" vertical="center" wrapText="1"/>
    </xf>
    <xf numFmtId="2" fontId="102" fillId="35" borderId="11" xfId="0" applyNumberFormat="1" applyFont="1" applyFill="1" applyBorder="1" applyAlignment="1">
      <alignment horizontal="center" vertical="center" wrapText="1"/>
    </xf>
    <xf numFmtId="0" fontId="6" fillId="36" borderId="11" xfId="66" applyNumberFormat="1" applyFont="1" applyFill="1" applyBorder="1" applyAlignment="1">
      <alignment horizontal="center" vertical="center" wrapText="1"/>
    </xf>
    <xf numFmtId="0" fontId="32" fillId="36" borderId="11" xfId="45" applyNumberFormat="1" applyFont="1" applyFill="1" applyBorder="1" applyAlignment="1">
      <alignment horizontal="center" vertical="center" wrapText="1"/>
    </xf>
    <xf numFmtId="0" fontId="6" fillId="36" borderId="11" xfId="67" applyNumberFormat="1" applyFont="1" applyFill="1" applyBorder="1" applyAlignment="1">
      <alignment horizontal="center" vertical="center" wrapText="1"/>
    </xf>
    <xf numFmtId="0" fontId="5" fillId="36" borderId="11" xfId="67" applyNumberFormat="1" applyFont="1" applyFill="1" applyBorder="1" applyAlignment="1">
      <alignment horizontal="center" vertical="center" wrapText="1"/>
    </xf>
    <xf numFmtId="0" fontId="24" fillId="0" borderId="11" xfId="21" applyFont="1" applyFill="1" applyBorder="1" applyAlignment="1">
      <alignment horizontal="center" vertical="top" wrapText="1"/>
    </xf>
    <xf numFmtId="0" fontId="7" fillId="0" borderId="11" xfId="45" applyNumberFormat="1" applyFont="1" applyFill="1" applyBorder="1" applyAlignment="1">
      <alignment horizontal="center" vertical="center" wrapText="1"/>
    </xf>
    <xf numFmtId="0" fontId="24" fillId="0" borderId="11" xfId="2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7" fillId="0" borderId="11" xfId="67" applyNumberFormat="1" applyFont="1" applyFill="1" applyBorder="1" applyAlignment="1">
      <alignment horizontal="center" vertical="center" wrapText="1"/>
    </xf>
    <xf numFmtId="0" fontId="7" fillId="0" borderId="11" xfId="20" applyFont="1" applyFill="1" applyBorder="1" applyAlignment="1">
      <alignment horizontal="center" vertical="center" wrapText="1"/>
    </xf>
    <xf numFmtId="2" fontId="7" fillId="38" borderId="11" xfId="0" applyNumberFormat="1" applyFont="1" applyFill="1" applyBorder="1" applyAlignment="1">
      <alignment horizontal="center" vertical="center" wrapText="1"/>
    </xf>
    <xf numFmtId="0" fontId="4" fillId="0" borderId="11" xfId="67" applyNumberFormat="1" applyFont="1" applyFill="1" applyBorder="1" applyAlignment="1">
      <alignment horizontal="center" vertical="center" wrapText="1"/>
    </xf>
    <xf numFmtId="49" fontId="7" fillId="0" borderId="11" xfId="58" applyNumberFormat="1" applyFont="1" applyFill="1" applyBorder="1" applyAlignment="1">
      <alignment horizontal="center" vertical="center"/>
      <protection/>
    </xf>
    <xf numFmtId="2" fontId="7" fillId="0" borderId="11" xfId="67" applyNumberFormat="1" applyFont="1" applyFill="1" applyBorder="1" applyAlignment="1">
      <alignment horizontal="center" vertical="center" wrapText="1"/>
    </xf>
    <xf numFmtId="0" fontId="96" fillId="0" borderId="0" xfId="0" applyFont="1" applyFill="1" applyAlignment="1">
      <alignment horizontal="center" vertical="center" wrapText="1"/>
    </xf>
    <xf numFmtId="0" fontId="24" fillId="0" borderId="11" xfId="67" applyNumberFormat="1" applyFont="1" applyFill="1" applyBorder="1" applyAlignment="1">
      <alignment horizontal="center" vertical="top" wrapText="1"/>
    </xf>
    <xf numFmtId="0" fontId="24" fillId="32" borderId="11" xfId="0" applyFont="1" applyFill="1" applyBorder="1" applyAlignment="1">
      <alignment horizontal="center" vertical="center" wrapText="1"/>
    </xf>
    <xf numFmtId="0" fontId="24" fillId="0" borderId="0" xfId="67" applyNumberFormat="1" applyFont="1" applyFill="1" applyBorder="1" applyAlignment="1">
      <alignment horizontal="center" vertical="center" wrapText="1"/>
    </xf>
    <xf numFmtId="2" fontId="7" fillId="38" borderId="11" xfId="67" applyNumberFormat="1" applyFont="1" applyFill="1" applyBorder="1" applyAlignment="1">
      <alignment horizontal="center" vertical="center" wrapText="1"/>
    </xf>
    <xf numFmtId="0" fontId="98" fillId="36" borderId="11" xfId="67" applyNumberFormat="1" applyFont="1" applyFill="1" applyBorder="1" applyAlignment="1">
      <alignment horizontal="center" vertical="top" wrapText="1"/>
    </xf>
    <xf numFmtId="0" fontId="100" fillId="36" borderId="11" xfId="67" applyNumberFormat="1" applyFont="1" applyFill="1" applyBorder="1" applyAlignment="1">
      <alignment horizontal="center" vertical="top" wrapText="1"/>
    </xf>
    <xf numFmtId="0" fontId="101" fillId="0" borderId="11" xfId="67" applyNumberFormat="1" applyFont="1" applyFill="1" applyBorder="1" applyAlignment="1">
      <alignment horizontal="center" vertical="top" wrapText="1"/>
    </xf>
    <xf numFmtId="0" fontId="32" fillId="39" borderId="11" xfId="67" applyNumberFormat="1" applyFont="1" applyFill="1" applyBorder="1" applyAlignment="1">
      <alignment horizontal="center" vertical="center" wrapText="1"/>
    </xf>
    <xf numFmtId="49" fontId="5" fillId="39" borderId="11" xfId="20" applyNumberFormat="1" applyFont="1" applyFill="1" applyBorder="1" applyAlignment="1">
      <alignment horizontal="center" vertical="center" wrapText="1"/>
    </xf>
    <xf numFmtId="0" fontId="103" fillId="0" borderId="0" xfId="0" applyFont="1" applyFill="1" applyAlignment="1">
      <alignment horizontal="center" vertical="center" wrapText="1"/>
    </xf>
    <xf numFmtId="0" fontId="32" fillId="36" borderId="11" xfId="67" applyNumberFormat="1" applyFont="1" applyFill="1" applyBorder="1" applyAlignment="1">
      <alignment horizontal="center" vertical="center" wrapText="1"/>
    </xf>
    <xf numFmtId="0" fontId="103" fillId="35" borderId="0" xfId="0" applyFont="1" applyFill="1" applyAlignment="1">
      <alignment horizontal="center" vertical="center" wrapText="1"/>
    </xf>
    <xf numFmtId="0" fontId="24" fillId="35" borderId="11" xfId="44" applyNumberFormat="1" applyFont="1" applyFill="1" applyBorder="1" applyAlignment="1">
      <alignment horizontal="center" vertical="center" wrapText="1"/>
    </xf>
    <xf numFmtId="49" fontId="24" fillId="35" borderId="11" xfId="20" applyNumberFormat="1" applyFont="1" applyFill="1" applyBorder="1" applyAlignment="1">
      <alignment horizontal="center" vertical="center" wrapText="1"/>
    </xf>
    <xf numFmtId="0" fontId="5" fillId="35" borderId="11" xfId="67" applyNumberFormat="1" applyFont="1" applyFill="1" applyBorder="1" applyAlignment="1">
      <alignment horizontal="center" vertical="center" wrapText="1"/>
    </xf>
    <xf numFmtId="2" fontId="32" fillId="35" borderId="11" xfId="67" applyNumberFormat="1" applyFont="1" applyFill="1" applyBorder="1" applyAlignment="1">
      <alignment horizontal="center" vertical="center" wrapText="1"/>
    </xf>
    <xf numFmtId="0" fontId="96" fillId="0" borderId="0" xfId="0" applyFont="1" applyFill="1" applyAlignment="1">
      <alignment vertical="center" wrapText="1"/>
    </xf>
    <xf numFmtId="0" fontId="33" fillId="0" borderId="11" xfId="21" applyFont="1" applyFill="1" applyBorder="1" applyAlignment="1">
      <alignment horizontal="left" vertical="distributed" wrapText="1"/>
    </xf>
    <xf numFmtId="49" fontId="102" fillId="0" borderId="11" xfId="58" applyNumberFormat="1" applyFont="1" applyFill="1" applyBorder="1" applyAlignment="1">
      <alignment horizontal="center" vertical="center"/>
      <protection/>
    </xf>
    <xf numFmtId="2" fontId="7" fillId="0" borderId="11" xfId="0" applyNumberFormat="1" applyFont="1" applyFill="1" applyBorder="1" applyAlignment="1">
      <alignment horizontal="left" vertical="center" wrapText="1"/>
    </xf>
    <xf numFmtId="2" fontId="96" fillId="0" borderId="0" xfId="0" applyNumberFormat="1" applyFont="1" applyFill="1" applyAlignment="1">
      <alignment vertical="top" wrapText="1"/>
    </xf>
    <xf numFmtId="0" fontId="24" fillId="0" borderId="11" xfId="44" applyNumberFormat="1" applyFont="1" applyFill="1" applyBorder="1" applyAlignment="1">
      <alignment horizontal="center" vertical="center" wrapText="1"/>
    </xf>
    <xf numFmtId="0" fontId="5" fillId="39" borderId="11" xfId="44" applyNumberFormat="1" applyFont="1" applyFill="1" applyBorder="1" applyAlignment="1">
      <alignment horizontal="center" vertical="top" wrapText="1"/>
    </xf>
    <xf numFmtId="0" fontId="98" fillId="39" borderId="11" xfId="58" applyFont="1" applyFill="1" applyBorder="1" applyAlignment="1">
      <alignment horizontal="center" vertical="center"/>
      <protection/>
    </xf>
    <xf numFmtId="0" fontId="99" fillId="39" borderId="11" xfId="67" applyNumberFormat="1" applyFont="1" applyFill="1" applyBorder="1" applyAlignment="1">
      <alignment horizontal="center" vertical="top" wrapText="1"/>
    </xf>
    <xf numFmtId="0" fontId="104" fillId="0" borderId="0" xfId="0" applyFont="1" applyFill="1" applyAlignment="1">
      <alignment vertical="top" wrapText="1"/>
    </xf>
    <xf numFmtId="0" fontId="98" fillId="36" borderId="11" xfId="58" applyFont="1" applyFill="1" applyBorder="1" applyAlignment="1">
      <alignment horizontal="center" vertical="center"/>
      <protection/>
    </xf>
    <xf numFmtId="0" fontId="6" fillId="36" borderId="11" xfId="67" applyNumberFormat="1" applyFont="1" applyFill="1" applyBorder="1" applyAlignment="1">
      <alignment horizontal="center" vertical="top" wrapText="1"/>
    </xf>
    <xf numFmtId="184" fontId="7" fillId="38" borderId="11" xfId="67" applyNumberFormat="1" applyFont="1" applyFill="1" applyBorder="1" applyAlignment="1">
      <alignment horizontal="center" vertical="center" wrapText="1"/>
    </xf>
    <xf numFmtId="184" fontId="7" fillId="35" borderId="11" xfId="67" applyNumberFormat="1" applyFont="1" applyFill="1" applyBorder="1" applyAlignment="1">
      <alignment horizontal="center" vertical="center" wrapText="1"/>
    </xf>
    <xf numFmtId="0" fontId="19" fillId="0" borderId="11" xfId="21" applyFont="1" applyFill="1" applyBorder="1" applyAlignment="1">
      <alignment horizontal="left" vertical="distributed" wrapText="1"/>
    </xf>
    <xf numFmtId="49" fontId="7" fillId="0" borderId="11" xfId="0" applyNumberFormat="1" applyFont="1" applyBorder="1" applyAlignment="1">
      <alignment horizontal="center" vertical="center" wrapText="1"/>
    </xf>
    <xf numFmtId="2" fontId="102" fillId="38" borderId="11" xfId="0" applyNumberFormat="1" applyFont="1" applyFill="1" applyBorder="1" applyAlignment="1">
      <alignment horizontal="center" vertical="center" wrapText="1"/>
    </xf>
    <xf numFmtId="0" fontId="7" fillId="0" borderId="11" xfId="21" applyFont="1" applyFill="1" applyBorder="1" applyAlignment="1">
      <alignment horizontal="center" vertical="distributed" wrapText="1"/>
    </xf>
    <xf numFmtId="2" fontId="102" fillId="0" borderId="11" xfId="0" applyNumberFormat="1" applyFont="1" applyFill="1" applyBorder="1" applyAlignment="1">
      <alignment horizontal="center" vertical="center" wrapText="1"/>
    </xf>
    <xf numFmtId="0" fontId="102" fillId="0" borderId="18" xfId="0" applyFont="1" applyBorder="1" applyAlignment="1">
      <alignment horizontal="center" vertical="center" wrapText="1"/>
    </xf>
    <xf numFmtId="2" fontId="102" fillId="0" borderId="11" xfId="67" applyNumberFormat="1" applyFont="1" applyFill="1" applyBorder="1" applyAlignment="1">
      <alignment horizontal="center" vertical="center" wrapText="1"/>
    </xf>
    <xf numFmtId="49" fontId="7" fillId="0" borderId="18" xfId="58" applyNumberFormat="1" applyFont="1" applyFill="1" applyBorder="1" applyAlignment="1">
      <alignment horizontal="center" vertical="center"/>
      <protection/>
    </xf>
    <xf numFmtId="2" fontId="7" fillId="0" borderId="18" xfId="0" applyNumberFormat="1" applyFont="1" applyFill="1" applyBorder="1" applyAlignment="1">
      <alignment horizontal="center" vertical="center" wrapText="1"/>
    </xf>
    <xf numFmtId="0" fontId="24" fillId="0" borderId="18" xfId="21" applyFont="1" applyFill="1" applyBorder="1" applyAlignment="1">
      <alignment horizontal="center" vertical="distributed" wrapText="1"/>
    </xf>
    <xf numFmtId="0" fontId="7" fillId="0" borderId="18" xfId="67" applyNumberFormat="1" applyFont="1" applyFill="1" applyBorder="1" applyAlignment="1">
      <alignment horizontal="center" vertical="center" wrapText="1"/>
    </xf>
    <xf numFmtId="0" fontId="24" fillId="0" borderId="18" xfId="20" applyFont="1" applyFill="1" applyBorder="1" applyAlignment="1">
      <alignment horizontal="center" vertical="center" wrapText="1"/>
    </xf>
    <xf numFmtId="0" fontId="24" fillId="0" borderId="18" xfId="67" applyNumberFormat="1" applyFont="1" applyFill="1" applyBorder="1" applyAlignment="1">
      <alignment horizontal="center" vertical="center" wrapText="1"/>
    </xf>
    <xf numFmtId="0" fontId="99" fillId="36" borderId="11" xfId="67" applyNumberFormat="1" applyFont="1" applyFill="1" applyBorder="1" applyAlignment="1">
      <alignment horizontal="center" vertical="top" wrapText="1"/>
    </xf>
    <xf numFmtId="0" fontId="97" fillId="0" borderId="11" xfId="67" applyNumberFormat="1" applyFont="1" applyFill="1" applyBorder="1" applyAlignment="1">
      <alignment horizontal="center" vertical="top" wrapText="1"/>
    </xf>
    <xf numFmtId="173" fontId="7" fillId="0" borderId="11" xfId="67" applyNumberFormat="1" applyFont="1" applyFill="1" applyBorder="1" applyAlignment="1">
      <alignment horizontal="center" vertical="center" wrapText="1"/>
    </xf>
    <xf numFmtId="0" fontId="102" fillId="0" borderId="11" xfId="0" applyFont="1" applyBorder="1" applyAlignment="1">
      <alignment horizontal="center" vertical="center"/>
    </xf>
    <xf numFmtId="0" fontId="19" fillId="0" borderId="11" xfId="20" applyFont="1" applyFill="1" applyBorder="1" applyAlignment="1">
      <alignment horizontal="center" vertical="center" wrapText="1"/>
    </xf>
    <xf numFmtId="0" fontId="105" fillId="0" borderId="11" xfId="0" applyFont="1" applyBorder="1" applyAlignment="1">
      <alignment horizontal="center" vertical="center"/>
    </xf>
    <xf numFmtId="0" fontId="19" fillId="0" borderId="11" xfId="67" applyNumberFormat="1" applyFont="1" applyFill="1" applyBorder="1" applyAlignment="1">
      <alignment horizontal="center" vertical="center" wrapText="1"/>
    </xf>
    <xf numFmtId="173" fontId="5" fillId="39" borderId="11" xfId="67" applyNumberFormat="1" applyFont="1" applyFill="1" applyBorder="1" applyAlignment="1">
      <alignment horizontal="center" vertical="center" wrapText="1"/>
    </xf>
    <xf numFmtId="2" fontId="32" fillId="39" borderId="11" xfId="0" applyNumberFormat="1" applyFont="1" applyFill="1" applyBorder="1" applyAlignment="1">
      <alignment horizontal="center" vertical="center" wrapText="1"/>
    </xf>
    <xf numFmtId="0" fontId="103" fillId="0" borderId="0" xfId="0" applyFont="1" applyFill="1" applyAlignment="1">
      <alignment vertical="top" wrapText="1"/>
    </xf>
    <xf numFmtId="0" fontId="34" fillId="36" borderId="11" xfId="66" applyNumberFormat="1" applyFont="1" applyFill="1" applyBorder="1" applyAlignment="1">
      <alignment horizontal="center" vertical="center" wrapText="1"/>
    </xf>
    <xf numFmtId="0" fontId="102" fillId="0" borderId="11" xfId="0" applyFont="1" applyBorder="1" applyAlignment="1">
      <alignment horizontal="center" vertical="center" wrapText="1"/>
    </xf>
    <xf numFmtId="0" fontId="32" fillId="36" borderId="11" xfId="20" applyFont="1" applyFill="1" applyBorder="1" applyAlignment="1">
      <alignment horizontal="center" vertical="top" wrapText="1"/>
    </xf>
    <xf numFmtId="0" fontId="6" fillId="36" borderId="11" xfId="20" applyFont="1" applyFill="1" applyBorder="1" applyAlignment="1">
      <alignment horizontal="center" vertical="top" wrapText="1"/>
    </xf>
    <xf numFmtId="0" fontId="24" fillId="38" borderId="11" xfId="0" applyFont="1" applyFill="1" applyBorder="1" applyAlignment="1">
      <alignment horizontal="center" vertical="center" wrapText="1"/>
    </xf>
    <xf numFmtId="0" fontId="7" fillId="38" borderId="11" xfId="67" applyNumberFormat="1" applyFont="1" applyFill="1" applyBorder="1" applyAlignment="1">
      <alignment horizontal="center" vertical="center" wrapText="1"/>
    </xf>
    <xf numFmtId="0" fontId="24" fillId="38" borderId="11" xfId="20" applyFont="1" applyFill="1" applyBorder="1" applyAlignment="1">
      <alignment horizontal="center" vertical="center" wrapText="1"/>
    </xf>
    <xf numFmtId="49" fontId="7" fillId="38" borderId="11" xfId="58" applyNumberFormat="1" applyFont="1" applyFill="1" applyBorder="1" applyAlignment="1">
      <alignment horizontal="center" vertical="center"/>
      <protection/>
    </xf>
    <xf numFmtId="0" fontId="24" fillId="38" borderId="11" xfId="67" applyNumberFormat="1" applyFont="1" applyFill="1" applyBorder="1" applyAlignment="1">
      <alignment horizontal="center" vertical="center" wrapText="1"/>
    </xf>
    <xf numFmtId="49" fontId="7" fillId="35" borderId="11" xfId="58" applyNumberFormat="1" applyFont="1" applyFill="1" applyBorder="1" applyAlignment="1">
      <alignment horizontal="center" vertical="center"/>
      <protection/>
    </xf>
    <xf numFmtId="2" fontId="7" fillId="38" borderId="11" xfId="45" applyNumberFormat="1" applyFont="1" applyFill="1" applyBorder="1" applyAlignment="1">
      <alignment horizontal="center" vertical="center" wrapText="1"/>
    </xf>
    <xf numFmtId="173" fontId="102" fillId="35" borderId="11" xfId="67" applyNumberFormat="1" applyFont="1" applyFill="1" applyBorder="1" applyAlignment="1">
      <alignment horizontal="center" vertical="center" wrapText="1"/>
    </xf>
    <xf numFmtId="173" fontId="102" fillId="35" borderId="11" xfId="0" applyNumberFormat="1" applyFont="1" applyFill="1" applyBorder="1" applyAlignment="1">
      <alignment horizontal="center" vertical="center" wrapText="1"/>
    </xf>
    <xf numFmtId="0" fontId="24" fillId="38" borderId="11" xfId="21" applyFont="1" applyFill="1" applyBorder="1" applyAlignment="1">
      <alignment horizontal="center" vertical="center" wrapText="1"/>
    </xf>
    <xf numFmtId="0" fontId="101" fillId="38" borderId="11" xfId="67" applyNumberFormat="1" applyFont="1" applyFill="1" applyBorder="1" applyAlignment="1">
      <alignment horizontal="center" vertical="center" wrapText="1"/>
    </xf>
    <xf numFmtId="2" fontId="102" fillId="38" borderId="11" xfId="67" applyNumberFormat="1" applyFont="1" applyFill="1" applyBorder="1" applyAlignment="1">
      <alignment horizontal="center" vertical="center" wrapText="1"/>
    </xf>
    <xf numFmtId="0" fontId="19" fillId="35" borderId="11" xfId="0" applyFont="1" applyFill="1" applyBorder="1" applyAlignment="1">
      <alignment horizontal="left" vertical="center" wrapText="1"/>
    </xf>
    <xf numFmtId="0" fontId="101" fillId="35" borderId="11" xfId="67" applyNumberFormat="1" applyFont="1" applyFill="1" applyBorder="1" applyAlignment="1">
      <alignment horizontal="center" vertical="center" wrapText="1"/>
    </xf>
    <xf numFmtId="0" fontId="24" fillId="35" borderId="11" xfId="21" applyFont="1" applyFill="1" applyBorder="1" applyAlignment="1">
      <alignment horizontal="center" vertical="distributed" wrapText="1"/>
    </xf>
    <xf numFmtId="173" fontId="7" fillId="0" borderId="11" xfId="0" applyNumberFormat="1" applyFont="1" applyFill="1" applyBorder="1" applyAlignment="1">
      <alignment horizontal="center" vertical="center" wrapText="1"/>
    </xf>
    <xf numFmtId="173" fontId="102" fillId="0" borderId="11" xfId="67" applyNumberFormat="1" applyFont="1" applyFill="1" applyBorder="1" applyAlignment="1">
      <alignment horizontal="center" vertical="center" wrapText="1"/>
    </xf>
    <xf numFmtId="0" fontId="4" fillId="39" borderId="11" xfId="67" applyNumberFormat="1" applyFont="1" applyFill="1" applyBorder="1" applyAlignment="1">
      <alignment horizontal="center" vertical="center" wrapText="1"/>
    </xf>
    <xf numFmtId="0" fontId="102" fillId="39" borderId="11" xfId="67" applyNumberFormat="1" applyFont="1" applyFill="1" applyBorder="1" applyAlignment="1">
      <alignment horizontal="center" vertical="center" wrapText="1"/>
    </xf>
    <xf numFmtId="0" fontId="97" fillId="39" borderId="11" xfId="67" applyNumberFormat="1" applyFont="1" applyFill="1" applyBorder="1" applyAlignment="1">
      <alignment horizontal="center" vertical="center" wrapText="1"/>
    </xf>
    <xf numFmtId="0" fontId="104" fillId="0" borderId="0" xfId="0" applyFont="1" applyFill="1" applyAlignment="1">
      <alignment vertical="center" wrapText="1"/>
    </xf>
    <xf numFmtId="0" fontId="34" fillId="36" borderId="11" xfId="66" applyNumberFormat="1" applyFont="1" applyFill="1" applyBorder="1" applyAlignment="1">
      <alignment horizontal="center" vertical="top" wrapText="1"/>
    </xf>
    <xf numFmtId="2" fontId="7" fillId="0" borderId="11" xfId="67" applyNumberFormat="1" applyFont="1" applyFill="1" applyBorder="1" applyAlignment="1">
      <alignment horizontal="center" vertical="top" wrapText="1"/>
    </xf>
    <xf numFmtId="0" fontId="5" fillId="39" borderId="11" xfId="20" applyFont="1" applyFill="1" applyBorder="1" applyAlignment="1">
      <alignment horizontal="center" vertical="center" wrapText="1"/>
    </xf>
    <xf numFmtId="0" fontId="104" fillId="0" borderId="0" xfId="0" applyFont="1" applyFill="1" applyAlignment="1">
      <alignment horizontal="center" vertical="center" wrapText="1"/>
    </xf>
    <xf numFmtId="0" fontId="33" fillId="36" borderId="11" xfId="44" applyNumberFormat="1" applyFont="1" applyFill="1" applyBorder="1" applyAlignment="1">
      <alignment horizontal="center" vertical="center" wrapText="1"/>
    </xf>
    <xf numFmtId="0" fontId="6" fillId="36" borderId="11" xfId="45" applyNumberFormat="1" applyFont="1" applyFill="1" applyBorder="1" applyAlignment="1">
      <alignment horizontal="center" vertical="center" wrapText="1"/>
    </xf>
    <xf numFmtId="0" fontId="102" fillId="36" borderId="11" xfId="67" applyNumberFormat="1" applyFont="1" applyFill="1" applyBorder="1" applyAlignment="1">
      <alignment horizontal="center" vertical="center" wrapText="1"/>
    </xf>
    <xf numFmtId="0" fontId="101" fillId="36" borderId="11" xfId="67" applyNumberFormat="1" applyFont="1" applyFill="1" applyBorder="1" applyAlignment="1">
      <alignment horizontal="center" vertical="center" wrapText="1"/>
    </xf>
    <xf numFmtId="0" fontId="24" fillId="0" borderId="11" xfId="45" applyNumberFormat="1" applyFont="1" applyFill="1" applyBorder="1" applyAlignment="1">
      <alignment horizontal="center" vertical="center" wrapText="1"/>
    </xf>
    <xf numFmtId="0" fontId="5" fillId="39" borderId="11" xfId="0" applyFont="1" applyFill="1" applyBorder="1" applyAlignment="1">
      <alignment horizontal="center" vertical="top" wrapText="1"/>
    </xf>
    <xf numFmtId="0" fontId="98" fillId="39" borderId="11" xfId="0" applyFont="1" applyFill="1" applyBorder="1" applyAlignment="1">
      <alignment horizontal="center" vertical="top" wrapText="1"/>
    </xf>
    <xf numFmtId="0" fontId="99" fillId="39" borderId="11" xfId="0" applyFont="1" applyFill="1" applyBorder="1" applyAlignment="1">
      <alignment horizontal="center" vertical="top" wrapText="1"/>
    </xf>
    <xf numFmtId="2" fontId="35" fillId="39" borderId="11" xfId="45" applyNumberFormat="1" applyFont="1" applyFill="1" applyBorder="1" applyAlignment="1">
      <alignment horizontal="center" vertical="center" wrapText="1"/>
    </xf>
    <xf numFmtId="0" fontId="101" fillId="0" borderId="0" xfId="0" applyFont="1" applyFill="1" applyAlignment="1">
      <alignment vertical="top" wrapText="1"/>
    </xf>
    <xf numFmtId="0" fontId="102" fillId="0" borderId="0" xfId="0" applyFont="1" applyFill="1" applyAlignment="1">
      <alignment vertical="top" wrapText="1"/>
    </xf>
    <xf numFmtId="0" fontId="97" fillId="0" borderId="0" xfId="0" applyFont="1" applyFill="1" applyAlignment="1">
      <alignment vertical="top" wrapText="1"/>
    </xf>
    <xf numFmtId="0" fontId="11" fillId="35" borderId="11" xfId="0" applyFont="1" applyFill="1" applyBorder="1" applyAlignment="1">
      <alignment/>
    </xf>
    <xf numFmtId="0" fontId="11" fillId="35" borderId="0" xfId="0" applyFont="1" applyFill="1" applyAlignment="1">
      <alignment/>
    </xf>
    <xf numFmtId="49" fontId="21" fillId="35" borderId="11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2" fontId="7" fillId="35" borderId="11" xfId="0" applyNumberFormat="1" applyFont="1" applyFill="1" applyBorder="1" applyAlignment="1">
      <alignment horizontal="left" vertical="center" wrapText="1"/>
    </xf>
    <xf numFmtId="173" fontId="102" fillId="38" borderId="11" xfId="67" applyNumberFormat="1" applyFont="1" applyFill="1" applyBorder="1" applyAlignment="1">
      <alignment horizontal="center" vertical="center" wrapText="1"/>
    </xf>
    <xf numFmtId="173" fontId="102" fillId="38" borderId="11" xfId="0" applyNumberFormat="1" applyFont="1" applyFill="1" applyBorder="1" applyAlignment="1">
      <alignment horizontal="center" vertical="center" wrapText="1"/>
    </xf>
    <xf numFmtId="2" fontId="36" fillId="35" borderId="11" xfId="0" applyNumberFormat="1" applyFont="1" applyFill="1" applyBorder="1" applyAlignment="1">
      <alignment horizontal="left" vertical="center" wrapText="1"/>
    </xf>
    <xf numFmtId="0" fontId="24" fillId="38" borderId="11" xfId="21" applyFont="1" applyFill="1" applyBorder="1" applyAlignment="1">
      <alignment horizontal="center" vertical="distributed" wrapText="1"/>
    </xf>
    <xf numFmtId="0" fontId="96" fillId="0" borderId="0" xfId="0" applyFont="1" applyFill="1" applyAlignment="1">
      <alignment horizontal="center" vertical="top" wrapText="1"/>
    </xf>
    <xf numFmtId="0" fontId="6" fillId="37" borderId="11" xfId="21" applyFont="1" applyFill="1" applyBorder="1" applyAlignment="1">
      <alignment horizontal="center" vertical="distributed" wrapText="1"/>
    </xf>
    <xf numFmtId="2" fontId="3" fillId="7" borderId="11" xfId="67" applyNumberFormat="1" applyFont="1" applyFill="1" applyBorder="1" applyAlignment="1">
      <alignment horizontal="center" vertical="center" wrapText="1"/>
    </xf>
    <xf numFmtId="2" fontId="7" fillId="7" borderId="11" xfId="0" applyNumberFormat="1" applyFont="1" applyFill="1" applyBorder="1" applyAlignment="1">
      <alignment horizontal="center" vertical="center" wrapText="1"/>
    </xf>
    <xf numFmtId="2" fontId="32" fillId="7" borderId="11" xfId="0" applyNumberFormat="1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2" fontId="32" fillId="35" borderId="11" xfId="0" applyNumberFormat="1" applyFont="1" applyFill="1" applyBorder="1" applyAlignment="1">
      <alignment horizontal="center" vertical="center" wrapText="1"/>
    </xf>
    <xf numFmtId="0" fontId="6" fillId="7" borderId="12" xfId="21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left" vertical="center" wrapText="1"/>
    </xf>
    <xf numFmtId="2" fontId="36" fillId="0" borderId="11" xfId="0" applyNumberFormat="1" applyFont="1" applyFill="1" applyBorder="1" applyAlignment="1">
      <alignment horizontal="left" vertical="center" wrapText="1"/>
    </xf>
    <xf numFmtId="0" fontId="9" fillId="33" borderId="0" xfId="0" applyFont="1" applyFill="1" applyAlignment="1">
      <alignment horizontal="center" vertical="center"/>
    </xf>
    <xf numFmtId="0" fontId="9" fillId="35" borderId="0" xfId="0" applyFont="1" applyFill="1" applyAlignment="1">
      <alignment horizontal="center" vertical="center"/>
    </xf>
    <xf numFmtId="0" fontId="10" fillId="40" borderId="11" xfId="0" applyFont="1" applyFill="1" applyBorder="1" applyAlignment="1">
      <alignment vertical="center" shrinkToFit="1"/>
    </xf>
    <xf numFmtId="0" fontId="10" fillId="40" borderId="11" xfId="0" applyFont="1" applyFill="1" applyBorder="1" applyAlignment="1">
      <alignment horizontal="center" vertical="center" wrapText="1"/>
    </xf>
    <xf numFmtId="4" fontId="18" fillId="40" borderId="11" xfId="0" applyNumberFormat="1" applyFont="1" applyFill="1" applyBorder="1" applyAlignment="1">
      <alignment horizontal="center" vertical="center" shrinkToFit="1"/>
    </xf>
    <xf numFmtId="0" fontId="10" fillId="40" borderId="12" xfId="0" applyFont="1" applyFill="1" applyBorder="1" applyAlignment="1">
      <alignment vertical="center" wrapText="1"/>
    </xf>
    <xf numFmtId="0" fontId="10" fillId="40" borderId="12" xfId="0" applyFont="1" applyFill="1" applyBorder="1" applyAlignment="1">
      <alignment horizontal="center" vertical="center" wrapText="1"/>
    </xf>
    <xf numFmtId="4" fontId="18" fillId="40" borderId="12" xfId="0" applyNumberFormat="1" applyFont="1" applyFill="1" applyBorder="1" applyAlignment="1">
      <alignment horizontal="center" vertical="center" shrinkToFit="1"/>
    </xf>
    <xf numFmtId="0" fontId="10" fillId="7" borderId="12" xfId="0" applyFont="1" applyFill="1" applyBorder="1" applyAlignment="1">
      <alignment vertical="center" shrinkToFit="1"/>
    </xf>
    <xf numFmtId="0" fontId="10" fillId="7" borderId="12" xfId="0" applyFont="1" applyFill="1" applyBorder="1" applyAlignment="1">
      <alignment horizontal="center" vertical="center" wrapText="1"/>
    </xf>
    <xf numFmtId="172" fontId="18" fillId="7" borderId="12" xfId="0" applyNumberFormat="1" applyFont="1" applyFill="1" applyBorder="1" applyAlignment="1">
      <alignment horizontal="center" vertical="center" shrinkToFit="1"/>
    </xf>
    <xf numFmtId="172" fontId="18" fillId="7" borderId="11" xfId="0" applyNumberFormat="1" applyFont="1" applyFill="1" applyBorder="1" applyAlignment="1">
      <alignment horizontal="center" vertical="center" shrinkToFit="1"/>
    </xf>
    <xf numFmtId="4" fontId="3" fillId="7" borderId="11" xfId="0" applyNumberFormat="1" applyFont="1" applyFill="1" applyBorder="1" applyAlignment="1">
      <alignment horizontal="center" vertical="center" shrinkToFit="1"/>
    </xf>
    <xf numFmtId="0" fontId="10" fillId="7" borderId="11" xfId="54" applyNumberFormat="1" applyFont="1" applyFill="1" applyBorder="1" applyAlignment="1">
      <alignment horizontal="center" vertical="center" wrapText="1"/>
      <protection/>
    </xf>
    <xf numFmtId="4" fontId="93" fillId="7" borderId="12" xfId="0" applyNumberFormat="1" applyFont="1" applyFill="1" applyBorder="1" applyAlignment="1">
      <alignment horizontal="center" vertical="center" shrinkToFit="1"/>
    </xf>
    <xf numFmtId="4" fontId="18" fillId="7" borderId="12" xfId="0" applyNumberFormat="1" applyFont="1" applyFill="1" applyBorder="1" applyAlignment="1">
      <alignment horizontal="center" vertical="center" shrinkToFit="1"/>
    </xf>
    <xf numFmtId="4" fontId="3" fillId="7" borderId="12" xfId="0" applyNumberFormat="1" applyFont="1" applyFill="1" applyBorder="1" applyAlignment="1">
      <alignment horizontal="center" vertical="center" shrinkToFit="1"/>
    </xf>
    <xf numFmtId="172" fontId="3" fillId="7" borderId="12" xfId="0" applyNumberFormat="1" applyFont="1" applyFill="1" applyBorder="1" applyAlignment="1">
      <alignment horizontal="center" vertical="center" shrinkToFit="1"/>
    </xf>
    <xf numFmtId="172" fontId="3" fillId="7" borderId="11" xfId="0" applyNumberFormat="1" applyFont="1" applyFill="1" applyBorder="1" applyAlignment="1">
      <alignment horizontal="center" vertical="center" shrinkToFit="1"/>
    </xf>
    <xf numFmtId="0" fontId="106" fillId="35" borderId="11" xfId="0" applyFont="1" applyFill="1" applyBorder="1" applyAlignment="1">
      <alignment horizontal="center" vertical="center" wrapText="1"/>
    </xf>
    <xf numFmtId="4" fontId="22" fillId="32" borderId="12" xfId="0" applyNumberFormat="1" applyFont="1" applyFill="1" applyBorder="1" applyAlignment="1">
      <alignment horizontal="left" vertical="center" shrinkToFit="1"/>
    </xf>
    <xf numFmtId="0" fontId="9" fillId="0" borderId="0" xfId="43" applyFont="1" applyAlignment="1" applyProtection="1">
      <alignment horizontal="center" vertical="center" wrapText="1"/>
      <protection/>
    </xf>
    <xf numFmtId="0" fontId="10" fillId="35" borderId="11" xfId="43" applyFont="1" applyFill="1" applyBorder="1" applyAlignment="1" applyProtection="1">
      <alignment horizontal="center" vertical="center" wrapText="1"/>
      <protection/>
    </xf>
    <xf numFmtId="0" fontId="107" fillId="0" borderId="0" xfId="0" applyFont="1" applyAlignment="1">
      <alignment horizontal="center" vertical="center" wrapText="1"/>
    </xf>
    <xf numFmtId="0" fontId="108" fillId="7" borderId="11" xfId="0" applyFont="1" applyFill="1" applyBorder="1" applyAlignment="1">
      <alignment horizontal="center" vertical="center" wrapText="1"/>
    </xf>
    <xf numFmtId="4" fontId="22" fillId="7" borderId="11" xfId="0" applyNumberFormat="1" applyFont="1" applyFill="1" applyBorder="1" applyAlignment="1">
      <alignment horizontal="left" vertical="center" shrinkToFit="1"/>
    </xf>
    <xf numFmtId="0" fontId="107" fillId="0" borderId="11" xfId="0" applyFont="1" applyBorder="1" applyAlignment="1">
      <alignment horizontal="center" vertical="center"/>
    </xf>
    <xf numFmtId="0" fontId="107" fillId="0" borderId="11" xfId="0" applyFont="1" applyBorder="1" applyAlignment="1">
      <alignment horizontal="center" vertical="center" wrapText="1"/>
    </xf>
    <xf numFmtId="0" fontId="22" fillId="32" borderId="12" xfId="0" applyFont="1" applyFill="1" applyBorder="1" applyAlignment="1">
      <alignment horizontal="left" vertical="center" wrapText="1"/>
    </xf>
    <xf numFmtId="4" fontId="7" fillId="32" borderId="12" xfId="0" applyNumberFormat="1" applyFont="1" applyFill="1" applyBorder="1" applyAlignment="1">
      <alignment horizontal="left" vertical="center" shrinkToFit="1"/>
    </xf>
    <xf numFmtId="4" fontId="7" fillId="32" borderId="11" xfId="0" applyNumberFormat="1" applyFont="1" applyFill="1" applyBorder="1" applyAlignment="1">
      <alignment horizontal="left" vertical="center" shrinkToFit="1"/>
    </xf>
    <xf numFmtId="0" fontId="3" fillId="0" borderId="25" xfId="0" applyFont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 wrapText="1"/>
    </xf>
    <xf numFmtId="0" fontId="109" fillId="0" borderId="11" xfId="0" applyFont="1" applyBorder="1" applyAlignment="1">
      <alignment horizontal="center" vertical="center"/>
    </xf>
    <xf numFmtId="0" fontId="109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/>
    </xf>
    <xf numFmtId="49" fontId="7" fillId="0" borderId="11" xfId="0" applyNumberFormat="1" applyFont="1" applyBorder="1" applyAlignment="1">
      <alignment vertical="center"/>
    </xf>
    <xf numFmtId="4" fontId="7" fillId="0" borderId="11" xfId="0" applyNumberFormat="1" applyFont="1" applyFill="1" applyBorder="1" applyAlignment="1">
      <alignment horizontal="left" vertical="center" shrinkToFit="1"/>
    </xf>
    <xf numFmtId="4" fontId="11" fillId="33" borderId="0" xfId="0" applyNumberFormat="1" applyFont="1" applyFill="1" applyAlignment="1">
      <alignment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2" fontId="18" fillId="37" borderId="12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1" xfId="67" applyNumberFormat="1" applyFont="1" applyFill="1" applyBorder="1" applyAlignment="1">
      <alignment horizontal="center" vertical="center" wrapText="1"/>
    </xf>
    <xf numFmtId="0" fontId="26" fillId="36" borderId="11" xfId="0" applyFont="1" applyFill="1" applyBorder="1" applyAlignment="1">
      <alignment horizontal="center" vertical="center" wrapText="1"/>
    </xf>
    <xf numFmtId="0" fontId="18" fillId="37" borderId="11" xfId="0" applyFont="1" applyFill="1" applyBorder="1" applyAlignment="1">
      <alignment horizontal="center" vertical="center"/>
    </xf>
    <xf numFmtId="49" fontId="18" fillId="35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/>
    </xf>
    <xf numFmtId="49" fontId="3" fillId="0" borderId="11" xfId="58" applyNumberFormat="1" applyFont="1" applyFill="1" applyBorder="1" applyAlignment="1">
      <alignment horizontal="center" vertical="center"/>
      <protection/>
    </xf>
    <xf numFmtId="49" fontId="18" fillId="35" borderId="11" xfId="0" applyNumberFormat="1" applyFont="1" applyFill="1" applyBorder="1" applyAlignment="1">
      <alignment horizontal="center" vertical="center" wrapText="1"/>
    </xf>
    <xf numFmtId="0" fontId="18" fillId="35" borderId="11" xfId="0" applyFont="1" applyFill="1" applyBorder="1" applyAlignment="1">
      <alignment horizontal="center" vertical="center"/>
    </xf>
    <xf numFmtId="49" fontId="38" fillId="35" borderId="26" xfId="58" applyNumberFormat="1" applyFont="1" applyFill="1" applyBorder="1" applyAlignment="1">
      <alignment horizontal="center" vertical="center"/>
      <protection/>
    </xf>
    <xf numFmtId="0" fontId="18" fillId="37" borderId="27" xfId="0" applyFont="1" applyFill="1" applyBorder="1" applyAlignment="1">
      <alignment horizontal="center" vertical="center"/>
    </xf>
    <xf numFmtId="0" fontId="18" fillId="37" borderId="28" xfId="0" applyFont="1" applyFill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18" fillId="37" borderId="27" xfId="0" applyNumberFormat="1" applyFont="1" applyFill="1" applyBorder="1" applyAlignment="1">
      <alignment horizontal="center" vertical="center"/>
    </xf>
    <xf numFmtId="49" fontId="3" fillId="35" borderId="11" xfId="0" applyNumberFormat="1" applyFont="1" applyFill="1" applyBorder="1" applyAlignment="1">
      <alignment horizontal="center" vertical="center"/>
    </xf>
    <xf numFmtId="0" fontId="18" fillId="37" borderId="25" xfId="0" applyFont="1" applyFill="1" applyBorder="1" applyAlignment="1">
      <alignment horizontal="center" vertical="center"/>
    </xf>
    <xf numFmtId="0" fontId="18" fillId="35" borderId="27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35" borderId="25" xfId="0" applyFont="1" applyFill="1" applyBorder="1" applyAlignment="1">
      <alignment horizontal="center" vertical="center"/>
    </xf>
    <xf numFmtId="0" fontId="18" fillId="7" borderId="25" xfId="0" applyFont="1" applyFill="1" applyBorder="1" applyAlignment="1">
      <alignment horizontal="center" vertical="center"/>
    </xf>
    <xf numFmtId="49" fontId="3" fillId="35" borderId="25" xfId="58" applyNumberFormat="1" applyFont="1" applyFill="1" applyBorder="1" applyAlignment="1">
      <alignment horizontal="center" vertical="center"/>
      <protection/>
    </xf>
    <xf numFmtId="49" fontId="3" fillId="35" borderId="11" xfId="58" applyNumberFormat="1" applyFont="1" applyFill="1" applyBorder="1" applyAlignment="1">
      <alignment horizontal="center" vertical="center"/>
      <protection/>
    </xf>
    <xf numFmtId="49" fontId="18" fillId="7" borderId="11" xfId="58" applyNumberFormat="1" applyFont="1" applyFill="1" applyBorder="1" applyAlignment="1">
      <alignment horizontal="center" vertical="center"/>
      <protection/>
    </xf>
    <xf numFmtId="49" fontId="18" fillId="35" borderId="11" xfId="58" applyNumberFormat="1" applyFont="1" applyFill="1" applyBorder="1" applyAlignment="1">
      <alignment horizontal="center" vertical="center"/>
      <protection/>
    </xf>
    <xf numFmtId="49" fontId="18" fillId="7" borderId="26" xfId="58" applyNumberFormat="1" applyFont="1" applyFill="1" applyBorder="1" applyAlignment="1">
      <alignment horizontal="center" vertical="center"/>
      <protection/>
    </xf>
    <xf numFmtId="49" fontId="3" fillId="0" borderId="25" xfId="58" applyNumberFormat="1" applyFont="1" applyFill="1" applyBorder="1" applyAlignment="1">
      <alignment horizontal="center" vertical="center"/>
      <protection/>
    </xf>
    <xf numFmtId="0" fontId="3" fillId="35" borderId="11" xfId="0" applyFont="1" applyFill="1" applyBorder="1" applyAlignment="1">
      <alignment horizontal="center" vertical="center" shrinkToFit="1"/>
    </xf>
    <xf numFmtId="0" fontId="18" fillId="35" borderId="11" xfId="0" applyFont="1" applyFill="1" applyBorder="1" applyAlignment="1">
      <alignment horizontal="center" vertical="center" shrinkToFit="1"/>
    </xf>
    <xf numFmtId="0" fontId="18" fillId="7" borderId="26" xfId="0" applyFont="1" applyFill="1" applyBorder="1" applyAlignment="1">
      <alignment horizontal="center" vertical="center"/>
    </xf>
    <xf numFmtId="0" fontId="18" fillId="7" borderId="11" xfId="0" applyFont="1" applyFill="1" applyBorder="1" applyAlignment="1">
      <alignment horizontal="center" vertical="center"/>
    </xf>
    <xf numFmtId="0" fontId="18" fillId="37" borderId="0" xfId="0" applyFont="1" applyFill="1" applyAlignment="1">
      <alignment horizontal="center" vertical="center"/>
    </xf>
    <xf numFmtId="0" fontId="18" fillId="35" borderId="26" xfId="0" applyFont="1" applyFill="1" applyBorder="1" applyAlignment="1">
      <alignment horizontal="center" vertical="center"/>
    </xf>
    <xf numFmtId="49" fontId="38" fillId="0" borderId="26" xfId="58" applyNumberFormat="1" applyFont="1" applyFill="1" applyBorder="1" applyAlignment="1">
      <alignment horizontal="center" vertical="center"/>
      <protection/>
    </xf>
    <xf numFmtId="0" fontId="18" fillId="37" borderId="27" xfId="0" applyFont="1" applyFill="1" applyBorder="1" applyAlignment="1">
      <alignment horizontal="center" vertical="center" wrapText="1"/>
    </xf>
    <xf numFmtId="49" fontId="38" fillId="0" borderId="28" xfId="58" applyNumberFormat="1" applyFont="1" applyFill="1" applyBorder="1" applyAlignment="1">
      <alignment horizontal="center" vertical="center"/>
      <protection/>
    </xf>
    <xf numFmtId="0" fontId="3" fillId="0" borderId="11" xfId="0" applyFont="1" applyBorder="1" applyAlignment="1">
      <alignment horizontal="center" vertical="center" wrapText="1"/>
    </xf>
    <xf numFmtId="0" fontId="18" fillId="36" borderId="11" xfId="58" applyFont="1" applyFill="1" applyBorder="1" applyAlignment="1">
      <alignment horizontal="center" vertical="center"/>
      <protection/>
    </xf>
    <xf numFmtId="0" fontId="18" fillId="38" borderId="11" xfId="0" applyFont="1" applyFill="1" applyBorder="1" applyAlignment="1">
      <alignment horizontal="center" vertical="center"/>
    </xf>
    <xf numFmtId="0" fontId="18" fillId="38" borderId="25" xfId="0" applyFont="1" applyFill="1" applyBorder="1" applyAlignment="1">
      <alignment horizontal="center" vertical="center" wrapText="1"/>
    </xf>
    <xf numFmtId="0" fontId="18" fillId="38" borderId="11" xfId="0" applyFont="1" applyFill="1" applyBorder="1" applyAlignment="1">
      <alignment horizontal="center" vertical="center" wrapText="1"/>
    </xf>
    <xf numFmtId="0" fontId="18" fillId="38" borderId="26" xfId="0" applyFont="1" applyFill="1" applyBorder="1" applyAlignment="1">
      <alignment horizontal="center" vertical="center" wrapText="1"/>
    </xf>
    <xf numFmtId="0" fontId="3" fillId="35" borderId="25" xfId="0" applyFont="1" applyFill="1" applyBorder="1" applyAlignment="1">
      <alignment horizontal="center" vertical="center" wrapText="1"/>
    </xf>
    <xf numFmtId="49" fontId="18" fillId="38" borderId="11" xfId="58" applyNumberFormat="1" applyFont="1" applyFill="1" applyBorder="1" applyAlignment="1">
      <alignment horizontal="center" vertical="center"/>
      <protection/>
    </xf>
    <xf numFmtId="0" fontId="3" fillId="0" borderId="25" xfId="0" applyFont="1" applyFill="1" applyBorder="1" applyAlignment="1">
      <alignment vertical="top" wrapText="1"/>
    </xf>
    <xf numFmtId="0" fontId="3" fillId="36" borderId="11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7" borderId="11" xfId="67" applyNumberFormat="1" applyFont="1" applyFill="1" applyBorder="1" applyAlignment="1">
      <alignment horizontal="center" vertical="center" wrapText="1"/>
    </xf>
    <xf numFmtId="0" fontId="3" fillId="35" borderId="11" xfId="67" applyNumberFormat="1" applyFont="1" applyFill="1" applyBorder="1" applyAlignment="1">
      <alignment horizontal="center" vertical="center" wrapText="1"/>
    </xf>
    <xf numFmtId="0" fontId="3" fillId="35" borderId="17" xfId="67" applyNumberFormat="1" applyFont="1" applyFill="1" applyBorder="1" applyAlignment="1">
      <alignment horizontal="center" vertical="center" wrapText="1"/>
    </xf>
    <xf numFmtId="0" fontId="3" fillId="37" borderId="21" xfId="67" applyNumberFormat="1" applyFont="1" applyFill="1" applyBorder="1" applyAlignment="1">
      <alignment horizontal="center" vertical="center" wrapText="1"/>
    </xf>
    <xf numFmtId="0" fontId="3" fillId="37" borderId="24" xfId="67" applyNumberFormat="1" applyFont="1" applyFill="1" applyBorder="1" applyAlignment="1">
      <alignment horizontal="center" vertical="center" wrapText="1"/>
    </xf>
    <xf numFmtId="0" fontId="3" fillId="0" borderId="22" xfId="67" applyNumberFormat="1" applyFont="1" applyFill="1" applyBorder="1" applyAlignment="1">
      <alignment horizontal="center" vertical="center" wrapText="1"/>
    </xf>
    <xf numFmtId="0" fontId="3" fillId="0" borderId="26" xfId="67" applyNumberFormat="1" applyFont="1" applyFill="1" applyBorder="1" applyAlignment="1">
      <alignment horizontal="center" vertical="center" wrapText="1"/>
    </xf>
    <xf numFmtId="0" fontId="3" fillId="37" borderId="18" xfId="67" applyNumberFormat="1" applyFont="1" applyFill="1" applyBorder="1" applyAlignment="1">
      <alignment horizontal="center" vertical="center" wrapText="1"/>
    </xf>
    <xf numFmtId="0" fontId="3" fillId="0" borderId="12" xfId="67" applyNumberFormat="1" applyFont="1" applyFill="1" applyBorder="1" applyAlignment="1">
      <alignment horizontal="center" vertical="center" wrapText="1"/>
    </xf>
    <xf numFmtId="0" fontId="3" fillId="0" borderId="24" xfId="67" applyNumberFormat="1" applyFont="1" applyFill="1" applyBorder="1" applyAlignment="1">
      <alignment horizontal="center" vertical="center" wrapText="1"/>
    </xf>
    <xf numFmtId="0" fontId="3" fillId="0" borderId="25" xfId="67" applyNumberFormat="1" applyFont="1" applyFill="1" applyBorder="1" applyAlignment="1">
      <alignment horizontal="center" vertical="center" wrapText="1"/>
    </xf>
    <xf numFmtId="0" fontId="3" fillId="35" borderId="18" xfId="67" applyNumberFormat="1" applyFont="1" applyFill="1" applyBorder="1" applyAlignment="1">
      <alignment horizontal="center" vertical="center" wrapText="1"/>
    </xf>
    <xf numFmtId="0" fontId="3" fillId="7" borderId="11" xfId="67" applyNumberFormat="1" applyFont="1" applyFill="1" applyBorder="1" applyAlignment="1">
      <alignment horizontal="center" vertical="center" wrapText="1"/>
    </xf>
    <xf numFmtId="0" fontId="18" fillId="7" borderId="11" xfId="67" applyNumberFormat="1" applyFont="1" applyFill="1" applyBorder="1" applyAlignment="1">
      <alignment horizontal="center" vertical="center" wrapText="1"/>
    </xf>
    <xf numFmtId="0" fontId="18" fillId="35" borderId="11" xfId="67" applyNumberFormat="1" applyFont="1" applyFill="1" applyBorder="1" applyAlignment="1">
      <alignment horizontal="center" vertical="center" wrapText="1"/>
    </xf>
    <xf numFmtId="0" fontId="18" fillId="7" borderId="12" xfId="67" applyNumberFormat="1" applyFont="1" applyFill="1" applyBorder="1" applyAlignment="1">
      <alignment horizontal="center" vertical="center" wrapText="1"/>
    </xf>
    <xf numFmtId="0" fontId="3" fillId="0" borderId="18" xfId="67" applyNumberFormat="1" applyFont="1" applyFill="1" applyBorder="1" applyAlignment="1">
      <alignment horizontal="center" vertical="center" wrapText="1"/>
    </xf>
    <xf numFmtId="0" fontId="3" fillId="37" borderId="19" xfId="67" applyNumberFormat="1" applyFont="1" applyFill="1" applyBorder="1" applyAlignment="1">
      <alignment horizontal="center" vertical="center" wrapText="1"/>
    </xf>
    <xf numFmtId="0" fontId="3" fillId="35" borderId="26" xfId="67" applyNumberFormat="1" applyFont="1" applyFill="1" applyBorder="1" applyAlignment="1">
      <alignment horizontal="center" vertical="center" wrapText="1"/>
    </xf>
    <xf numFmtId="0" fontId="3" fillId="37" borderId="27" xfId="67" applyNumberFormat="1" applyFont="1" applyFill="1" applyBorder="1" applyAlignment="1">
      <alignment horizontal="center" vertical="center" wrapText="1"/>
    </xf>
    <xf numFmtId="0" fontId="3" fillId="0" borderId="19" xfId="67" applyNumberFormat="1" applyFont="1" applyFill="1" applyBorder="1" applyAlignment="1">
      <alignment horizontal="center" vertical="center" wrapText="1"/>
    </xf>
    <xf numFmtId="0" fontId="18" fillId="37" borderId="11" xfId="67" applyNumberFormat="1" applyFont="1" applyFill="1" applyBorder="1" applyAlignment="1">
      <alignment horizontal="center" vertical="center" wrapText="1"/>
    </xf>
    <xf numFmtId="0" fontId="110" fillId="37" borderId="11" xfId="67" applyNumberFormat="1" applyFont="1" applyFill="1" applyBorder="1" applyAlignment="1">
      <alignment horizontal="center" vertical="center" wrapText="1"/>
    </xf>
    <xf numFmtId="0" fontId="110" fillId="35" borderId="11" xfId="67" applyNumberFormat="1" applyFont="1" applyFill="1" applyBorder="1" applyAlignment="1">
      <alignment horizontal="center" vertical="center" wrapText="1"/>
    </xf>
    <xf numFmtId="0" fontId="3" fillId="36" borderId="11" xfId="67" applyNumberFormat="1" applyFont="1" applyFill="1" applyBorder="1" applyAlignment="1">
      <alignment horizontal="center" vertical="center" wrapText="1"/>
    </xf>
    <xf numFmtId="0" fontId="3" fillId="38" borderId="11" xfId="67" applyNumberFormat="1" applyFont="1" applyFill="1" applyBorder="1" applyAlignment="1">
      <alignment horizontal="center" vertical="center" wrapText="1"/>
    </xf>
    <xf numFmtId="0" fontId="18" fillId="38" borderId="25" xfId="67" applyNumberFormat="1" applyFont="1" applyFill="1" applyBorder="1" applyAlignment="1">
      <alignment horizontal="center" vertical="center" wrapText="1"/>
    </xf>
    <xf numFmtId="0" fontId="18" fillId="38" borderId="26" xfId="67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top" wrapText="1"/>
    </xf>
    <xf numFmtId="2" fontId="18" fillId="7" borderId="11" xfId="0" applyNumberFormat="1" applyFont="1" applyFill="1" applyBorder="1" applyAlignment="1">
      <alignment horizontal="center" vertical="center" wrapText="1"/>
    </xf>
    <xf numFmtId="49" fontId="4" fillId="0" borderId="12" xfId="57" applyNumberFormat="1" applyFont="1" applyFill="1" applyBorder="1" applyAlignment="1">
      <alignment horizontal="center" vertical="center" wrapText="1"/>
      <protection/>
    </xf>
    <xf numFmtId="49" fontId="4" fillId="0" borderId="12" xfId="57" applyNumberFormat="1" applyFont="1" applyFill="1" applyBorder="1" applyAlignment="1">
      <alignment horizontal="center" vertical="center"/>
      <protection/>
    </xf>
    <xf numFmtId="0" fontId="4" fillId="0" borderId="18" xfId="57" applyFont="1" applyFill="1" applyBorder="1" applyAlignment="1">
      <alignment horizontal="center" wrapText="1"/>
      <protection/>
    </xf>
    <xf numFmtId="0" fontId="4" fillId="0" borderId="12" xfId="57" applyFont="1" applyFill="1" applyBorder="1" applyAlignment="1">
      <alignment horizontal="center"/>
      <protection/>
    </xf>
    <xf numFmtId="0" fontId="4" fillId="0" borderId="29" xfId="57" applyFont="1" applyFill="1" applyBorder="1" applyAlignment="1">
      <alignment horizontal="center" vertical="center" wrapText="1"/>
      <protection/>
    </xf>
    <xf numFmtId="0" fontId="4" fillId="0" borderId="30" xfId="57" applyFont="1" applyFill="1" applyBorder="1" applyAlignment="1">
      <alignment horizontal="center" vertical="center" wrapText="1"/>
      <protection/>
    </xf>
    <xf numFmtId="0" fontId="4" fillId="0" borderId="27" xfId="57" applyFont="1" applyFill="1" applyBorder="1" applyAlignment="1">
      <alignment horizontal="center" vertical="center" wrapText="1"/>
      <protection/>
    </xf>
    <xf numFmtId="0" fontId="4" fillId="0" borderId="13" xfId="57" applyFont="1" applyFill="1" applyBorder="1" applyAlignment="1">
      <alignment horizontal="center" vertical="center" wrapText="1"/>
      <protection/>
    </xf>
    <xf numFmtId="0" fontId="4" fillId="0" borderId="31" xfId="57" applyFont="1" applyFill="1" applyBorder="1" applyAlignment="1">
      <alignment horizontal="center" vertical="center" wrapText="1"/>
      <protection/>
    </xf>
    <xf numFmtId="0" fontId="4" fillId="0" borderId="26" xfId="57" applyFont="1" applyFill="1" applyBorder="1" applyAlignment="1">
      <alignment horizontal="center" vertical="center" wrapText="1"/>
      <protection/>
    </xf>
    <xf numFmtId="0" fontId="5" fillId="0" borderId="11" xfId="57" applyFont="1" applyBorder="1" applyAlignment="1">
      <alignment horizontal="center"/>
      <protection/>
    </xf>
    <xf numFmtId="0" fontId="4" fillId="0" borderId="0" xfId="57" applyFont="1" applyBorder="1" applyAlignment="1">
      <alignment horizontal="center" vertical="center" wrapText="1"/>
      <protection/>
    </xf>
    <xf numFmtId="0" fontId="4" fillId="0" borderId="32" xfId="57" applyFont="1" applyBorder="1" applyAlignment="1">
      <alignment horizontal="center" vertical="center" wrapText="1"/>
      <protection/>
    </xf>
    <xf numFmtId="0" fontId="4" fillId="0" borderId="11" xfId="57" applyFont="1" applyBorder="1" applyAlignment="1">
      <alignment horizontal="center" vertical="center" wrapText="1"/>
      <protection/>
    </xf>
    <xf numFmtId="0" fontId="4" fillId="0" borderId="14" xfId="57" applyFont="1" applyFill="1" applyBorder="1" applyAlignment="1">
      <alignment horizontal="left" wrapText="1"/>
      <protection/>
    </xf>
    <xf numFmtId="0" fontId="4" fillId="0" borderId="33" xfId="57" applyFont="1" applyFill="1" applyBorder="1" applyAlignment="1">
      <alignment horizontal="left" wrapText="1"/>
      <protection/>
    </xf>
    <xf numFmtId="0" fontId="4" fillId="0" borderId="25" xfId="57" applyFont="1" applyFill="1" applyBorder="1" applyAlignment="1">
      <alignment horizontal="left" wrapText="1"/>
      <protection/>
    </xf>
    <xf numFmtId="0" fontId="10" fillId="0" borderId="14" xfId="57" applyFont="1" applyFill="1" applyBorder="1" applyAlignment="1">
      <alignment horizontal="left" vertical="center"/>
      <protection/>
    </xf>
    <xf numFmtId="0" fontId="10" fillId="0" borderId="33" xfId="57" applyFont="1" applyFill="1" applyBorder="1" applyAlignment="1">
      <alignment horizontal="left" vertical="center"/>
      <protection/>
    </xf>
    <xf numFmtId="0" fontId="10" fillId="0" borderId="25" xfId="57" applyFont="1" applyFill="1" applyBorder="1" applyAlignment="1">
      <alignment horizontal="left" vertical="center"/>
      <protection/>
    </xf>
    <xf numFmtId="49" fontId="4" fillId="0" borderId="14" xfId="57" applyNumberFormat="1" applyFont="1" applyBorder="1" applyAlignment="1">
      <alignment vertical="center" wrapText="1"/>
      <protection/>
    </xf>
    <xf numFmtId="49" fontId="4" fillId="0" borderId="25" xfId="57" applyNumberFormat="1" applyFont="1" applyBorder="1" applyAlignment="1">
      <alignment vertical="center"/>
      <protection/>
    </xf>
    <xf numFmtId="0" fontId="5" fillId="0" borderId="0" xfId="57" applyFont="1" applyFill="1" applyAlignment="1">
      <alignment horizontal="left" wrapText="1"/>
      <protection/>
    </xf>
    <xf numFmtId="0" fontId="5" fillId="0" borderId="0" xfId="57" applyFont="1" applyFill="1" applyAlignment="1">
      <alignment horizontal="left"/>
      <protection/>
    </xf>
    <xf numFmtId="0" fontId="4" fillId="0" borderId="11" xfId="57" applyFont="1" applyFill="1" applyBorder="1" applyAlignment="1">
      <alignment horizontal="center" wrapText="1"/>
      <protection/>
    </xf>
    <xf numFmtId="0" fontId="4" fillId="0" borderId="11" xfId="57" applyFont="1" applyFill="1" applyBorder="1" applyAlignment="1">
      <alignment horizontal="center"/>
      <protection/>
    </xf>
    <xf numFmtId="0" fontId="5" fillId="0" borderId="0" xfId="57" applyFont="1" applyBorder="1" applyAlignment="1">
      <alignment horizontal="left" wrapText="1"/>
      <protection/>
    </xf>
    <xf numFmtId="0" fontId="5" fillId="0" borderId="0" xfId="57" applyFont="1" applyBorder="1" applyAlignment="1">
      <alignment horizontal="left"/>
      <protection/>
    </xf>
    <xf numFmtId="0" fontId="4" fillId="0" borderId="18" xfId="57" applyFont="1" applyBorder="1" applyAlignment="1">
      <alignment horizontal="center" vertical="center" wrapText="1"/>
      <protection/>
    </xf>
    <xf numFmtId="0" fontId="4" fillId="0" borderId="12" xfId="57" applyFont="1" applyBorder="1" applyAlignment="1">
      <alignment horizontal="center" vertical="center" wrapText="1"/>
      <protection/>
    </xf>
    <xf numFmtId="0" fontId="4" fillId="0" borderId="0" xfId="57" applyFont="1" applyFill="1" applyAlignment="1">
      <alignment horizontal="left" wrapText="1"/>
      <protection/>
    </xf>
    <xf numFmtId="0" fontId="4" fillId="0" borderId="0" xfId="57" applyFont="1" applyFill="1" applyAlignment="1">
      <alignment horizontal="left"/>
      <protection/>
    </xf>
    <xf numFmtId="0" fontId="5" fillId="0" borderId="0" xfId="57" applyFont="1" applyAlignment="1">
      <alignment horizontal="center" wrapText="1"/>
      <protection/>
    </xf>
    <xf numFmtId="0" fontId="5" fillId="0" borderId="0" xfId="57" applyFont="1" applyAlignment="1">
      <alignment horizontal="center"/>
      <protection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 vertical="distributed" wrapText="1"/>
    </xf>
    <xf numFmtId="0" fontId="10" fillId="0" borderId="0" xfId="0" applyFont="1" applyFill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0" xfId="0" applyFont="1" applyFill="1" applyAlignment="1">
      <alignment horizontal="right" vertical="center" wrapText="1"/>
    </xf>
    <xf numFmtId="0" fontId="10" fillId="32" borderId="0" xfId="0" applyFont="1" applyFill="1" applyBorder="1" applyAlignment="1">
      <alignment horizontal="center" vertical="center" wrapText="1"/>
    </xf>
    <xf numFmtId="0" fontId="9" fillId="32" borderId="31" xfId="0" applyFont="1" applyFill="1" applyBorder="1" applyAlignment="1">
      <alignment horizontal="right" vertical="center"/>
    </xf>
    <xf numFmtId="49" fontId="9" fillId="32" borderId="18" xfId="0" applyNumberFormat="1" applyFont="1" applyFill="1" applyBorder="1" applyAlignment="1">
      <alignment horizontal="center" vertical="center" wrapText="1" shrinkToFit="1"/>
    </xf>
    <xf numFmtId="49" fontId="9" fillId="32" borderId="19" xfId="0" applyNumberFormat="1" applyFont="1" applyFill="1" applyBorder="1" applyAlignment="1">
      <alignment horizontal="center" vertical="center" wrapText="1" shrinkToFit="1"/>
    </xf>
    <xf numFmtId="49" fontId="9" fillId="32" borderId="12" xfId="0" applyNumberFormat="1" applyFont="1" applyFill="1" applyBorder="1" applyAlignment="1">
      <alignment horizontal="center" vertical="center" wrapText="1" shrinkToFit="1"/>
    </xf>
    <xf numFmtId="0" fontId="9" fillId="32" borderId="11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49" fontId="7" fillId="32" borderId="18" xfId="0" applyNumberFormat="1" applyFont="1" applyFill="1" applyBorder="1" applyAlignment="1">
      <alignment horizontal="center" vertical="center" wrapText="1" shrinkToFit="1"/>
    </xf>
    <xf numFmtId="49" fontId="7" fillId="32" borderId="19" xfId="0" applyNumberFormat="1" applyFont="1" applyFill="1" applyBorder="1" applyAlignment="1">
      <alignment horizontal="center" vertical="center" wrapText="1" shrinkToFit="1"/>
    </xf>
    <xf numFmtId="49" fontId="7" fillId="32" borderId="12" xfId="0" applyNumberFormat="1" applyFont="1" applyFill="1" applyBorder="1" applyAlignment="1">
      <alignment horizontal="center" vertical="center" wrapText="1" shrinkToFit="1"/>
    </xf>
    <xf numFmtId="4" fontId="7" fillId="32" borderId="1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wrapText="1"/>
    </xf>
    <xf numFmtId="0" fontId="17" fillId="0" borderId="0" xfId="0" applyFont="1" applyFill="1" applyAlignment="1">
      <alignment horizontal="center" vertical="top" wrapText="1"/>
    </xf>
    <xf numFmtId="0" fontId="25" fillId="0" borderId="11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right" vertical="distributed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10" fillId="0" borderId="31" xfId="0" applyFont="1" applyFill="1" applyBorder="1" applyAlignment="1">
      <alignment horizontal="center" vertical="top" wrapText="1"/>
    </xf>
    <xf numFmtId="0" fontId="0" fillId="0" borderId="31" xfId="0" applyBorder="1" applyAlignment="1">
      <alignment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 vertical="top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_Лист1" xfId="57"/>
    <cellStyle name="Обычный_Приложение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internet.garant.ru/#/document/5759555/entry/0" TargetMode="External" /><Relationship Id="rId2" Type="http://schemas.openxmlformats.org/officeDocument/2006/relationships/hyperlink" Target="https://internet.garant.ru/#/document/5759555/entry/0" TargetMode="External" /><Relationship Id="rId3" Type="http://schemas.openxmlformats.org/officeDocument/2006/relationships/hyperlink" Target="https://internet.garant.ru/#/document/5759555/entry/0" TargetMode="External" /><Relationship Id="rId4" Type="http://schemas.openxmlformats.org/officeDocument/2006/relationships/hyperlink" Target="https://internet.garant.ru/#/document/5759555/entry/0" TargetMode="Externa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J19"/>
  <sheetViews>
    <sheetView view="pageBreakPreview" zoomScaleSheetLayoutView="100" zoomScalePageLayoutView="0" workbookViewId="0" topLeftCell="A7">
      <selection activeCell="M17" sqref="M17"/>
    </sheetView>
  </sheetViews>
  <sheetFormatPr defaultColWidth="8.88671875" defaultRowHeight="12.75"/>
  <cols>
    <col min="1" max="1" width="5.4453125" style="1" customWidth="1"/>
    <col min="2" max="2" width="8.88671875" style="1" customWidth="1"/>
    <col min="3" max="3" width="6.4453125" style="1" customWidth="1"/>
    <col min="4" max="4" width="10.77734375" style="1" customWidth="1"/>
    <col min="5" max="5" width="8.77734375" style="1" customWidth="1"/>
    <col min="6" max="6" width="8.5546875" style="1" customWidth="1"/>
    <col min="7" max="7" width="8.88671875" style="1" customWidth="1"/>
    <col min="8" max="8" width="11.99609375" style="1" customWidth="1"/>
    <col min="9" max="9" width="11.21484375" style="1" customWidth="1"/>
    <col min="10" max="10" width="12.10546875" style="1" customWidth="1"/>
  </cols>
  <sheetData>
    <row r="1" spans="1:10" ht="19.5" customHeight="1">
      <c r="A1" s="2"/>
      <c r="B1" s="2"/>
      <c r="C1" s="2"/>
      <c r="D1" s="2"/>
      <c r="E1" s="2"/>
      <c r="F1" s="2"/>
      <c r="G1" s="2"/>
      <c r="H1" s="539" t="s">
        <v>20</v>
      </c>
      <c r="I1" s="539"/>
      <c r="J1" s="539"/>
    </row>
    <row r="2" spans="1:10" ht="34.5" customHeight="1">
      <c r="A2" s="2"/>
      <c r="B2" s="2"/>
      <c r="C2" s="2"/>
      <c r="D2" s="2"/>
      <c r="E2" s="2"/>
      <c r="F2" s="2"/>
      <c r="G2" s="546" t="s">
        <v>52</v>
      </c>
      <c r="H2" s="547"/>
      <c r="I2" s="547"/>
      <c r="J2" s="547"/>
    </row>
    <row r="3" spans="1:10" ht="19.5" customHeight="1">
      <c r="A3" s="2"/>
      <c r="B3" s="2"/>
      <c r="C3" s="2"/>
      <c r="D3" s="2"/>
      <c r="E3" s="2"/>
      <c r="F3" s="2"/>
      <c r="G3" s="539" t="s">
        <v>35</v>
      </c>
      <c r="H3" s="539"/>
      <c r="I3" s="539"/>
      <c r="J3" s="539"/>
    </row>
    <row r="4" spans="1:10" ht="19.5" customHeight="1">
      <c r="A4" s="2"/>
      <c r="B4" s="2"/>
      <c r="C4" s="2"/>
      <c r="D4" s="2"/>
      <c r="E4" s="2"/>
      <c r="F4" s="2"/>
      <c r="G4" s="539" t="s">
        <v>54</v>
      </c>
      <c r="H4" s="539"/>
      <c r="I4" s="539"/>
      <c r="J4" s="539"/>
    </row>
    <row r="5" spans="1:10" ht="15">
      <c r="A5" s="2"/>
      <c r="B5" s="2"/>
      <c r="C5" s="2"/>
      <c r="D5" s="2"/>
      <c r="E5" s="2"/>
      <c r="F5" s="2"/>
      <c r="G5" s="539" t="s">
        <v>33</v>
      </c>
      <c r="H5" s="539"/>
      <c r="I5" s="539" t="s">
        <v>50</v>
      </c>
      <c r="J5" s="539"/>
    </row>
    <row r="6" spans="1:10" ht="15" hidden="1">
      <c r="A6" s="2"/>
      <c r="B6" s="2"/>
      <c r="C6" s="2"/>
      <c r="D6" s="2"/>
      <c r="E6" s="2"/>
      <c r="F6" s="2"/>
      <c r="G6" s="2"/>
      <c r="H6" s="2"/>
      <c r="I6" s="3"/>
      <c r="J6" s="4"/>
    </row>
    <row r="7" spans="1:10" ht="59.25" customHeight="1">
      <c r="A7" s="548" t="s">
        <v>53</v>
      </c>
      <c r="B7" s="549"/>
      <c r="C7" s="549"/>
      <c r="D7" s="549"/>
      <c r="E7" s="549"/>
      <c r="F7" s="549"/>
      <c r="G7" s="549"/>
      <c r="H7" s="549"/>
      <c r="I7" s="549"/>
      <c r="J7" s="549"/>
    </row>
    <row r="8" spans="1:10" ht="1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30.75" customHeight="1">
      <c r="A9" s="5" t="s">
        <v>27</v>
      </c>
      <c r="B9" s="542" t="s">
        <v>56</v>
      </c>
      <c r="C9" s="543"/>
      <c r="D9" s="543"/>
      <c r="E9" s="543"/>
      <c r="F9" s="543"/>
      <c r="G9" s="543"/>
      <c r="H9" s="543"/>
      <c r="I9" s="543"/>
      <c r="J9" s="543"/>
    </row>
    <row r="10" spans="1:10" ht="30.75" customHeight="1">
      <c r="A10" s="527" t="s">
        <v>32</v>
      </c>
      <c r="B10" s="529" t="s">
        <v>21</v>
      </c>
      <c r="C10" s="529"/>
      <c r="D10" s="529" t="s">
        <v>22</v>
      </c>
      <c r="E10" s="526" t="s">
        <v>47</v>
      </c>
      <c r="F10" s="526"/>
      <c r="G10" s="526"/>
      <c r="H10" s="526"/>
      <c r="I10" s="544" t="s">
        <v>23</v>
      </c>
      <c r="J10" s="544" t="s">
        <v>24</v>
      </c>
    </row>
    <row r="11" spans="1:10" ht="69" customHeight="1" thickBot="1">
      <c r="A11" s="528"/>
      <c r="B11" s="529"/>
      <c r="C11" s="529"/>
      <c r="D11" s="529"/>
      <c r="E11" s="6" t="s">
        <v>44</v>
      </c>
      <c r="F11" s="6" t="s">
        <v>45</v>
      </c>
      <c r="G11" s="6" t="s">
        <v>46</v>
      </c>
      <c r="H11" s="6" t="s">
        <v>57</v>
      </c>
      <c r="I11" s="545"/>
      <c r="J11" s="545"/>
    </row>
    <row r="12" spans="1:10" ht="167.25" customHeight="1">
      <c r="A12" s="7" t="s">
        <v>25</v>
      </c>
      <c r="B12" s="516" t="s">
        <v>30</v>
      </c>
      <c r="C12" s="517"/>
      <c r="D12" s="8" t="s">
        <v>36</v>
      </c>
      <c r="E12" s="8"/>
      <c r="F12" s="9"/>
      <c r="G12" s="9"/>
      <c r="H12" s="9"/>
      <c r="I12" s="10" t="s">
        <v>37</v>
      </c>
      <c r="J12" s="11" t="s">
        <v>38</v>
      </c>
    </row>
    <row r="13" spans="1:10" ht="30.75" customHeight="1">
      <c r="A13" s="7"/>
      <c r="B13" s="536" t="s">
        <v>39</v>
      </c>
      <c r="C13" s="537"/>
      <c r="D13" s="7"/>
      <c r="E13" s="17" t="s">
        <v>55</v>
      </c>
      <c r="F13" s="18" t="s">
        <v>29</v>
      </c>
      <c r="G13" s="18" t="s">
        <v>29</v>
      </c>
      <c r="H13" s="9" t="s">
        <v>58</v>
      </c>
      <c r="I13" s="12"/>
      <c r="J13" s="13"/>
    </row>
    <row r="14" spans="1:10" ht="15">
      <c r="A14" s="2"/>
      <c r="B14" s="2"/>
      <c r="C14" s="2"/>
      <c r="D14" s="2"/>
      <c r="E14" s="2"/>
      <c r="F14" s="2"/>
      <c r="G14" s="2"/>
      <c r="H14" s="2"/>
      <c r="I14" s="2"/>
      <c r="J14" s="14"/>
    </row>
    <row r="15" spans="1:10" ht="45.75" customHeight="1">
      <c r="A15" s="15" t="s">
        <v>40</v>
      </c>
      <c r="B15" s="538" t="s">
        <v>60</v>
      </c>
      <c r="C15" s="539"/>
      <c r="D15" s="539"/>
      <c r="E15" s="539"/>
      <c r="F15" s="539"/>
      <c r="G15" s="539"/>
      <c r="H15" s="539"/>
      <c r="I15" s="539"/>
      <c r="J15" s="539"/>
    </row>
    <row r="16" spans="1:10" ht="50.25" customHeight="1">
      <c r="A16" s="520" t="s">
        <v>41</v>
      </c>
      <c r="B16" s="521"/>
      <c r="C16" s="521"/>
      <c r="D16" s="521"/>
      <c r="E16" s="521"/>
      <c r="F16" s="521"/>
      <c r="G16" s="522"/>
      <c r="H16" s="518" t="s">
        <v>48</v>
      </c>
      <c r="I16" s="540" t="s">
        <v>49</v>
      </c>
      <c r="J16" s="540" t="s">
        <v>59</v>
      </c>
    </row>
    <row r="17" spans="1:10" ht="120.75" customHeight="1">
      <c r="A17" s="523"/>
      <c r="B17" s="524"/>
      <c r="C17" s="524"/>
      <c r="D17" s="524"/>
      <c r="E17" s="524"/>
      <c r="F17" s="524"/>
      <c r="G17" s="525"/>
      <c r="H17" s="519"/>
      <c r="I17" s="541"/>
      <c r="J17" s="541"/>
    </row>
    <row r="18" spans="1:10" ht="30" customHeight="1" hidden="1">
      <c r="A18" s="530" t="s">
        <v>42</v>
      </c>
      <c r="B18" s="531"/>
      <c r="C18" s="531"/>
      <c r="D18" s="531"/>
      <c r="E18" s="531"/>
      <c r="F18" s="531"/>
      <c r="G18" s="532"/>
      <c r="H18" s="16"/>
      <c r="I18" s="16"/>
      <c r="J18" s="16"/>
    </row>
    <row r="19" spans="1:10" ht="33.75" customHeight="1">
      <c r="A19" s="533" t="s">
        <v>43</v>
      </c>
      <c r="B19" s="534"/>
      <c r="C19" s="534"/>
      <c r="D19" s="534"/>
      <c r="E19" s="534"/>
      <c r="F19" s="534"/>
      <c r="G19" s="535"/>
      <c r="H19" s="19">
        <v>5800</v>
      </c>
      <c r="I19" s="19">
        <v>5800</v>
      </c>
      <c r="J19" s="19">
        <v>0</v>
      </c>
    </row>
  </sheetData>
  <sheetProtection/>
  <mergeCells count="23">
    <mergeCell ref="B9:J9"/>
    <mergeCell ref="I10:I11"/>
    <mergeCell ref="H1:J1"/>
    <mergeCell ref="G4:J4"/>
    <mergeCell ref="G3:J3"/>
    <mergeCell ref="G2:J2"/>
    <mergeCell ref="A7:J7"/>
    <mergeCell ref="G5:H5"/>
    <mergeCell ref="I5:J5"/>
    <mergeCell ref="J10:J11"/>
    <mergeCell ref="A18:G18"/>
    <mergeCell ref="A19:G19"/>
    <mergeCell ref="B13:C13"/>
    <mergeCell ref="B15:J15"/>
    <mergeCell ref="J16:J17"/>
    <mergeCell ref="I16:I17"/>
    <mergeCell ref="B12:C12"/>
    <mergeCell ref="H16:H17"/>
    <mergeCell ref="A16:G17"/>
    <mergeCell ref="E10:H10"/>
    <mergeCell ref="A10:A11"/>
    <mergeCell ref="B10:C11"/>
    <mergeCell ref="D10:D11"/>
  </mergeCells>
  <printOptions/>
  <pageMargins left="0.66" right="0.34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1">
      <selection activeCell="M17" sqref="M17"/>
    </sheetView>
  </sheetViews>
  <sheetFormatPr defaultColWidth="8.88671875" defaultRowHeight="12.75"/>
  <cols>
    <col min="1" max="1" width="18.10546875" style="43" customWidth="1"/>
    <col min="2" max="2" width="2.6640625" style="43" customWidth="1"/>
    <col min="3" max="3" width="3.3359375" style="43" customWidth="1"/>
    <col min="4" max="6" width="4.4453125" style="43" customWidth="1"/>
    <col min="7" max="7" width="3.88671875" style="43" customWidth="1"/>
    <col min="8" max="8" width="9.77734375" style="44" customWidth="1"/>
    <col min="9" max="9" width="9.99609375" style="23" customWidth="1"/>
    <col min="10" max="10" width="11.3359375" style="23" customWidth="1"/>
    <col min="11" max="16384" width="8.88671875" style="23" customWidth="1"/>
  </cols>
  <sheetData>
    <row r="1" spans="1:12" ht="121.5" customHeight="1">
      <c r="A1" s="25"/>
      <c r="B1" s="25"/>
      <c r="C1" s="54"/>
      <c r="D1" s="54"/>
      <c r="E1" s="564" t="s">
        <v>567</v>
      </c>
      <c r="F1" s="564"/>
      <c r="G1" s="564"/>
      <c r="H1" s="564"/>
      <c r="I1" s="564"/>
      <c r="J1" s="564"/>
      <c r="K1" s="53"/>
      <c r="L1" s="53"/>
    </row>
    <row r="2" spans="1:10" ht="76.5" customHeight="1">
      <c r="A2" s="565" t="s">
        <v>252</v>
      </c>
      <c r="B2" s="565"/>
      <c r="C2" s="565"/>
      <c r="D2" s="565"/>
      <c r="E2" s="565"/>
      <c r="F2" s="565"/>
      <c r="G2" s="565"/>
      <c r="H2" s="565"/>
      <c r="I2" s="565"/>
      <c r="J2" s="565"/>
    </row>
    <row r="3" spans="1:10" ht="13.5" customHeight="1">
      <c r="A3" s="24"/>
      <c r="B3" s="24"/>
      <c r="C3" s="24"/>
      <c r="D3" s="24"/>
      <c r="E3" s="24"/>
      <c r="F3" s="24"/>
      <c r="G3" s="24"/>
      <c r="H3" s="25"/>
      <c r="J3" s="39" t="s">
        <v>4</v>
      </c>
    </row>
    <row r="4" spans="1:10" ht="78" customHeight="1">
      <c r="A4" s="22" t="s">
        <v>28</v>
      </c>
      <c r="B4" s="551" t="s">
        <v>17</v>
      </c>
      <c r="C4" s="551"/>
      <c r="D4" s="551"/>
      <c r="E4" s="551"/>
      <c r="F4" s="551"/>
      <c r="G4" s="551"/>
      <c r="H4" s="434" t="s">
        <v>250</v>
      </c>
      <c r="I4" s="434" t="s">
        <v>559</v>
      </c>
      <c r="J4" s="434" t="s">
        <v>558</v>
      </c>
    </row>
    <row r="5" spans="1:10" ht="51" customHeight="1">
      <c r="A5" s="60" t="s">
        <v>51</v>
      </c>
      <c r="B5" s="562" t="s">
        <v>115</v>
      </c>
      <c r="C5" s="563"/>
      <c r="D5" s="563"/>
      <c r="E5" s="563"/>
      <c r="F5" s="563"/>
      <c r="G5" s="563"/>
      <c r="H5" s="70">
        <v>8195192.83</v>
      </c>
      <c r="I5" s="70">
        <v>0</v>
      </c>
      <c r="J5" s="70">
        <v>8195192.83</v>
      </c>
    </row>
    <row r="6" spans="1:10" ht="33.75" customHeight="1">
      <c r="A6" s="60" t="s">
        <v>102</v>
      </c>
      <c r="B6" s="562" t="s">
        <v>117</v>
      </c>
      <c r="C6" s="563"/>
      <c r="D6" s="563"/>
      <c r="E6" s="563"/>
      <c r="F6" s="563"/>
      <c r="G6" s="563"/>
      <c r="H6" s="72"/>
      <c r="I6" s="62"/>
      <c r="J6" s="62"/>
    </row>
    <row r="7" spans="1:12" s="40" customFormat="1" ht="51" customHeight="1">
      <c r="A7" s="59" t="s">
        <v>103</v>
      </c>
      <c r="B7" s="550" t="s">
        <v>572</v>
      </c>
      <c r="C7" s="551"/>
      <c r="D7" s="551"/>
      <c r="E7" s="551"/>
      <c r="F7" s="551"/>
      <c r="G7" s="551"/>
      <c r="H7" s="65"/>
      <c r="I7" s="64"/>
      <c r="J7" s="64"/>
      <c r="L7" s="41"/>
    </row>
    <row r="8" spans="1:10" ht="80.25" customHeight="1">
      <c r="A8" s="59" t="s">
        <v>154</v>
      </c>
      <c r="B8" s="550" t="s">
        <v>159</v>
      </c>
      <c r="C8" s="551"/>
      <c r="D8" s="551"/>
      <c r="E8" s="551"/>
      <c r="F8" s="551"/>
      <c r="G8" s="551"/>
      <c r="H8" s="65"/>
      <c r="I8" s="66"/>
      <c r="J8" s="66"/>
    </row>
    <row r="9" spans="1:10" ht="75" customHeight="1">
      <c r="A9" s="59" t="s">
        <v>104</v>
      </c>
      <c r="B9" s="552" t="s">
        <v>163</v>
      </c>
      <c r="C9" s="553"/>
      <c r="D9" s="553"/>
      <c r="E9" s="553"/>
      <c r="F9" s="553"/>
      <c r="G9" s="554"/>
      <c r="H9" s="65"/>
      <c r="I9" s="66"/>
      <c r="J9" s="66"/>
    </row>
    <row r="10" spans="1:10" ht="82.5" customHeight="1">
      <c r="A10" s="59" t="s">
        <v>155</v>
      </c>
      <c r="B10" s="550" t="s">
        <v>160</v>
      </c>
      <c r="C10" s="551"/>
      <c r="D10" s="551"/>
      <c r="E10" s="551"/>
      <c r="F10" s="551"/>
      <c r="G10" s="551"/>
      <c r="H10" s="65"/>
      <c r="I10" s="66"/>
      <c r="J10" s="66"/>
    </row>
    <row r="11" spans="1:10" ht="69.75" customHeight="1">
      <c r="A11" s="60" t="s">
        <v>166</v>
      </c>
      <c r="B11" s="566" t="s">
        <v>167</v>
      </c>
      <c r="C11" s="567"/>
      <c r="D11" s="567"/>
      <c r="E11" s="567"/>
      <c r="F11" s="567"/>
      <c r="G11" s="568"/>
      <c r="H11" s="71"/>
      <c r="I11" s="66"/>
      <c r="J11" s="66"/>
    </row>
    <row r="12" spans="1:10" ht="90" customHeight="1">
      <c r="A12" s="59" t="s">
        <v>168</v>
      </c>
      <c r="B12" s="552" t="s">
        <v>573</v>
      </c>
      <c r="C12" s="560"/>
      <c r="D12" s="560"/>
      <c r="E12" s="560"/>
      <c r="F12" s="560"/>
      <c r="G12" s="561"/>
      <c r="H12" s="65"/>
      <c r="I12" s="66"/>
      <c r="J12" s="66"/>
    </row>
    <row r="13" spans="1:10" ht="104.25" customHeight="1">
      <c r="A13" s="59" t="s">
        <v>165</v>
      </c>
      <c r="B13" s="552" t="s">
        <v>574</v>
      </c>
      <c r="C13" s="558"/>
      <c r="D13" s="558"/>
      <c r="E13" s="558"/>
      <c r="F13" s="558"/>
      <c r="G13" s="559"/>
      <c r="H13" s="65"/>
      <c r="I13" s="66"/>
      <c r="J13" s="66"/>
    </row>
    <row r="14" spans="1:10" s="42" customFormat="1" ht="102.75" customHeight="1">
      <c r="A14" s="59" t="s">
        <v>170</v>
      </c>
      <c r="B14" s="555" t="s">
        <v>171</v>
      </c>
      <c r="C14" s="569"/>
      <c r="D14" s="569"/>
      <c r="E14" s="569"/>
      <c r="F14" s="569"/>
      <c r="G14" s="570"/>
      <c r="H14" s="65"/>
      <c r="I14" s="64"/>
      <c r="J14" s="64"/>
    </row>
    <row r="15" spans="1:10" ht="101.25" customHeight="1">
      <c r="A15" s="59" t="s">
        <v>169</v>
      </c>
      <c r="B15" s="555" t="s">
        <v>575</v>
      </c>
      <c r="C15" s="556"/>
      <c r="D15" s="556"/>
      <c r="E15" s="556"/>
      <c r="F15" s="556"/>
      <c r="G15" s="557"/>
      <c r="H15" s="65"/>
      <c r="I15" s="66"/>
      <c r="J15" s="64"/>
    </row>
    <row r="16" spans="1:10" ht="48" customHeight="1">
      <c r="A16" s="60" t="s">
        <v>105</v>
      </c>
      <c r="B16" s="562" t="s">
        <v>114</v>
      </c>
      <c r="C16" s="563"/>
      <c r="D16" s="563"/>
      <c r="E16" s="563"/>
      <c r="F16" s="563"/>
      <c r="G16" s="563"/>
      <c r="H16" s="70">
        <f>H17+H20</f>
        <v>8195192.830000013</v>
      </c>
      <c r="I16" s="70">
        <f>I17+I20</f>
        <v>0</v>
      </c>
      <c r="J16" s="70">
        <f>J17+J20</f>
        <v>8195192.830000013</v>
      </c>
    </row>
    <row r="17" spans="1:12" ht="40.5" customHeight="1">
      <c r="A17" s="59" t="s">
        <v>106</v>
      </c>
      <c r="B17" s="550" t="s">
        <v>26</v>
      </c>
      <c r="C17" s="550"/>
      <c r="D17" s="550"/>
      <c r="E17" s="550"/>
      <c r="F17" s="550"/>
      <c r="G17" s="550"/>
      <c r="H17" s="63">
        <v>-164548513.25</v>
      </c>
      <c r="I17" s="63">
        <v>-1008978.96</v>
      </c>
      <c r="J17" s="63">
        <f aca="true" t="shared" si="0" ref="J17:J22">H17+I17</f>
        <v>-165557492.21</v>
      </c>
      <c r="L17" s="38"/>
    </row>
    <row r="18" spans="1:12" ht="39.75" customHeight="1">
      <c r="A18" s="59" t="s">
        <v>107</v>
      </c>
      <c r="B18" s="552" t="s">
        <v>34</v>
      </c>
      <c r="C18" s="558"/>
      <c r="D18" s="558"/>
      <c r="E18" s="558"/>
      <c r="F18" s="558"/>
      <c r="G18" s="559"/>
      <c r="H18" s="63">
        <v>-164548513.25</v>
      </c>
      <c r="I18" s="63">
        <v>-1008978.96</v>
      </c>
      <c r="J18" s="63">
        <f t="shared" si="0"/>
        <v>-165557492.21</v>
      </c>
      <c r="L18" s="38"/>
    </row>
    <row r="19" spans="1:10" ht="51.75" customHeight="1">
      <c r="A19" s="59" t="s">
        <v>156</v>
      </c>
      <c r="B19" s="552" t="s">
        <v>161</v>
      </c>
      <c r="C19" s="558"/>
      <c r="D19" s="558"/>
      <c r="E19" s="558"/>
      <c r="F19" s="558"/>
      <c r="G19" s="559"/>
      <c r="H19" s="63">
        <v>-164548513.25</v>
      </c>
      <c r="I19" s="63">
        <v>-1008978.96</v>
      </c>
      <c r="J19" s="63">
        <f t="shared" si="0"/>
        <v>-165557492.21</v>
      </c>
    </row>
    <row r="20" spans="1:10" ht="30.75" customHeight="1">
      <c r="A20" s="59" t="s">
        <v>108</v>
      </c>
      <c r="B20" s="550" t="s">
        <v>157</v>
      </c>
      <c r="C20" s="551"/>
      <c r="D20" s="551"/>
      <c r="E20" s="551"/>
      <c r="F20" s="551"/>
      <c r="G20" s="551"/>
      <c r="H20" s="63">
        <v>172743706.08</v>
      </c>
      <c r="I20" s="63">
        <v>1008978.96</v>
      </c>
      <c r="J20" s="63">
        <f t="shared" si="0"/>
        <v>173752685.04000002</v>
      </c>
    </row>
    <row r="21" spans="1:10" ht="35.25" customHeight="1">
      <c r="A21" s="59" t="s">
        <v>109</v>
      </c>
      <c r="B21" s="550" t="s">
        <v>164</v>
      </c>
      <c r="C21" s="550"/>
      <c r="D21" s="550"/>
      <c r="E21" s="550"/>
      <c r="F21" s="550"/>
      <c r="G21" s="550"/>
      <c r="H21" s="63">
        <v>172743706.08</v>
      </c>
      <c r="I21" s="63">
        <v>1008978.96</v>
      </c>
      <c r="J21" s="63">
        <f t="shared" si="0"/>
        <v>173752685.04000002</v>
      </c>
    </row>
    <row r="22" spans="1:10" ht="48.75" customHeight="1">
      <c r="A22" s="59" t="s">
        <v>158</v>
      </c>
      <c r="B22" s="550" t="s">
        <v>162</v>
      </c>
      <c r="C22" s="551"/>
      <c r="D22" s="551"/>
      <c r="E22" s="551"/>
      <c r="F22" s="551"/>
      <c r="G22" s="551"/>
      <c r="H22" s="63">
        <v>172743706.08</v>
      </c>
      <c r="I22" s="63">
        <v>1008978.96</v>
      </c>
      <c r="J22" s="63">
        <f t="shared" si="0"/>
        <v>173752685.04000002</v>
      </c>
    </row>
    <row r="23" spans="8:10" ht="15">
      <c r="H23" s="45"/>
      <c r="I23" s="46"/>
      <c r="J23" s="46"/>
    </row>
    <row r="24" ht="15">
      <c r="H24" s="43"/>
    </row>
    <row r="25" ht="15">
      <c r="H25" s="43"/>
    </row>
    <row r="26" ht="15">
      <c r="H26" s="43"/>
    </row>
    <row r="27" ht="15">
      <c r="H27" s="43"/>
    </row>
    <row r="28" ht="15">
      <c r="H28" s="43"/>
    </row>
    <row r="29" ht="15">
      <c r="H29" s="43"/>
    </row>
    <row r="30" ht="15">
      <c r="H30" s="43"/>
    </row>
    <row r="31" ht="15">
      <c r="H31" s="43"/>
    </row>
    <row r="32" ht="15">
      <c r="H32" s="43"/>
    </row>
    <row r="33" ht="15">
      <c r="H33" s="43"/>
    </row>
    <row r="34" ht="15">
      <c r="H34" s="43"/>
    </row>
    <row r="35" ht="15">
      <c r="H35" s="43"/>
    </row>
    <row r="36" ht="15">
      <c r="H36" s="43"/>
    </row>
    <row r="37" ht="15">
      <c r="H37" s="43"/>
    </row>
    <row r="38" ht="15">
      <c r="H38" s="43"/>
    </row>
    <row r="39" ht="15">
      <c r="H39" s="43"/>
    </row>
    <row r="40" ht="15">
      <c r="H40" s="43"/>
    </row>
    <row r="41" ht="15">
      <c r="H41" s="43"/>
    </row>
    <row r="42" ht="15">
      <c r="H42" s="43"/>
    </row>
    <row r="43" ht="15">
      <c r="H43" s="43"/>
    </row>
    <row r="44" ht="15">
      <c r="H44" s="43"/>
    </row>
    <row r="45" ht="15">
      <c r="H45" s="43"/>
    </row>
    <row r="46" ht="15">
      <c r="H46" s="43"/>
    </row>
    <row r="47" ht="15">
      <c r="H47" s="43"/>
    </row>
    <row r="48" ht="15">
      <c r="H48" s="43"/>
    </row>
    <row r="49" ht="15">
      <c r="H49" s="43"/>
    </row>
    <row r="50" ht="15">
      <c r="H50" s="43"/>
    </row>
    <row r="51" ht="15">
      <c r="H51" s="43"/>
    </row>
    <row r="52" ht="15">
      <c r="H52" s="43"/>
    </row>
    <row r="53" ht="15">
      <c r="H53" s="43"/>
    </row>
    <row r="54" ht="15">
      <c r="H54" s="43"/>
    </row>
    <row r="55" ht="15">
      <c r="H55" s="43"/>
    </row>
    <row r="56" ht="15">
      <c r="H56" s="43"/>
    </row>
    <row r="57" ht="15">
      <c r="H57" s="43"/>
    </row>
    <row r="58" ht="15">
      <c r="H58" s="43"/>
    </row>
    <row r="59" ht="15">
      <c r="H59" s="43"/>
    </row>
    <row r="60" ht="15">
      <c r="H60" s="43"/>
    </row>
    <row r="61" ht="15">
      <c r="H61" s="43"/>
    </row>
    <row r="62" ht="15">
      <c r="H62" s="43"/>
    </row>
    <row r="63" ht="15">
      <c r="H63" s="43"/>
    </row>
    <row r="64" ht="15">
      <c r="H64" s="43"/>
    </row>
    <row r="65" ht="15">
      <c r="H65" s="43"/>
    </row>
    <row r="66" ht="15">
      <c r="H66" s="43"/>
    </row>
  </sheetData>
  <sheetProtection/>
  <mergeCells count="21">
    <mergeCell ref="B8:G8"/>
    <mergeCell ref="B11:G11"/>
    <mergeCell ref="B22:G22"/>
    <mergeCell ref="B17:G17"/>
    <mergeCell ref="B19:G19"/>
    <mergeCell ref="B21:G21"/>
    <mergeCell ref="B14:G14"/>
    <mergeCell ref="B18:G18"/>
    <mergeCell ref="E1:J1"/>
    <mergeCell ref="A2:J2"/>
    <mergeCell ref="B4:G4"/>
    <mergeCell ref="B5:G5"/>
    <mergeCell ref="B6:G6"/>
    <mergeCell ref="B7:G7"/>
    <mergeCell ref="B20:G20"/>
    <mergeCell ref="B9:G9"/>
    <mergeCell ref="B15:G15"/>
    <mergeCell ref="B13:G13"/>
    <mergeCell ref="B12:G12"/>
    <mergeCell ref="B16:G16"/>
    <mergeCell ref="B10:G10"/>
  </mergeCells>
  <printOptions/>
  <pageMargins left="1.1023622047244095" right="0.9055118110236221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0"/>
  <sheetViews>
    <sheetView zoomScalePageLayoutView="0" workbookViewId="0" topLeftCell="B106">
      <selection activeCell="C123" sqref="C123"/>
    </sheetView>
  </sheetViews>
  <sheetFormatPr defaultColWidth="8.77734375" defaultRowHeight="12.75"/>
  <cols>
    <col min="1" max="1" width="0" style="23" hidden="1" customWidth="1"/>
    <col min="2" max="2" width="18.88671875" style="36" customWidth="1"/>
    <col min="3" max="3" width="24.88671875" style="36" customWidth="1"/>
    <col min="4" max="4" width="11.21484375" style="37" customWidth="1"/>
    <col min="5" max="5" width="10.88671875" style="37" customWidth="1"/>
    <col min="6" max="6" width="13.5546875" style="37" customWidth="1"/>
    <col min="7" max="7" width="8.77734375" style="37" customWidth="1"/>
    <col min="8" max="8" width="8.77734375" style="23" customWidth="1"/>
    <col min="9" max="9" width="9.5546875" style="23" bestFit="1" customWidth="1"/>
    <col min="10" max="10" width="9.4453125" style="23" bestFit="1" customWidth="1"/>
    <col min="11" max="16384" width="8.77734375" style="23" customWidth="1"/>
  </cols>
  <sheetData>
    <row r="1" spans="1:12" ht="148.5" customHeight="1">
      <c r="A1" s="26"/>
      <c r="B1" s="571" t="s">
        <v>568</v>
      </c>
      <c r="C1" s="571"/>
      <c r="D1" s="571"/>
      <c r="E1" s="571"/>
      <c r="F1" s="571"/>
      <c r="H1" s="53"/>
      <c r="I1" s="53"/>
      <c r="J1" s="53"/>
      <c r="K1" s="53"/>
      <c r="L1" s="53"/>
    </row>
    <row r="2" spans="1:6" ht="111.75" customHeight="1">
      <c r="A2" s="27"/>
      <c r="B2" s="572" t="s">
        <v>251</v>
      </c>
      <c r="C2" s="572"/>
      <c r="D2" s="572"/>
      <c r="E2" s="572"/>
      <c r="F2" s="572"/>
    </row>
    <row r="3" spans="1:6" ht="15.75">
      <c r="A3" s="28" t="s">
        <v>18</v>
      </c>
      <c r="B3" s="29"/>
      <c r="C3" s="29"/>
      <c r="D3" s="573" t="s">
        <v>0</v>
      </c>
      <c r="E3" s="573"/>
      <c r="F3" s="573"/>
    </row>
    <row r="4" spans="1:6" ht="31.5" customHeight="1">
      <c r="A4" s="30"/>
      <c r="B4" s="574" t="s">
        <v>19</v>
      </c>
      <c r="C4" s="574" t="s">
        <v>31</v>
      </c>
      <c r="D4" s="577" t="s">
        <v>3</v>
      </c>
      <c r="E4" s="577"/>
      <c r="F4" s="577"/>
    </row>
    <row r="5" spans="1:6" ht="12.75" customHeight="1">
      <c r="A5" s="30"/>
      <c r="B5" s="575"/>
      <c r="C5" s="575"/>
      <c r="D5" s="578" t="s">
        <v>250</v>
      </c>
      <c r="E5" s="578" t="s">
        <v>560</v>
      </c>
      <c r="F5" s="578" t="s">
        <v>557</v>
      </c>
    </row>
    <row r="6" spans="1:6" ht="30" customHeight="1">
      <c r="A6" s="30"/>
      <c r="B6" s="576"/>
      <c r="C6" s="576"/>
      <c r="D6" s="578"/>
      <c r="E6" s="578"/>
      <c r="F6" s="578"/>
    </row>
    <row r="7" spans="1:6" ht="47.25" customHeight="1">
      <c r="A7" s="31"/>
      <c r="B7" s="394" t="s">
        <v>66</v>
      </c>
      <c r="C7" s="395" t="s">
        <v>5</v>
      </c>
      <c r="D7" s="396">
        <f>D8+D33</f>
        <v>56112693.73</v>
      </c>
      <c r="E7" s="396">
        <f>E8+E33</f>
        <v>990571.89</v>
      </c>
      <c r="F7" s="396">
        <f>D7+E7</f>
        <v>57103265.62</v>
      </c>
    </row>
    <row r="8" spans="1:6" ht="36" customHeight="1">
      <c r="A8" s="31"/>
      <c r="B8" s="83"/>
      <c r="C8" s="84" t="s">
        <v>95</v>
      </c>
      <c r="D8" s="85">
        <f>D9+D15+D25</f>
        <v>52040000</v>
      </c>
      <c r="E8" s="85">
        <f>E9+E15+E25</f>
        <v>504900</v>
      </c>
      <c r="F8" s="85">
        <f aca="true" t="shared" si="0" ref="F8:F85">D8+E8</f>
        <v>52544900</v>
      </c>
    </row>
    <row r="9" spans="1:6" ht="49.5" customHeight="1">
      <c r="A9" s="30"/>
      <c r="B9" s="86" t="s">
        <v>67</v>
      </c>
      <c r="C9" s="87" t="s">
        <v>173</v>
      </c>
      <c r="D9" s="88">
        <f>D10</f>
        <v>45000000</v>
      </c>
      <c r="E9" s="88"/>
      <c r="F9" s="88">
        <f t="shared" si="0"/>
        <v>45000000</v>
      </c>
    </row>
    <row r="10" spans="1:6" ht="32.25" customHeight="1">
      <c r="A10" s="30"/>
      <c r="B10" s="32" t="s">
        <v>68</v>
      </c>
      <c r="C10" s="87" t="s">
        <v>69</v>
      </c>
      <c r="D10" s="88">
        <f>D11+D12+D13+D14</f>
        <v>45000000</v>
      </c>
      <c r="E10" s="88"/>
      <c r="F10" s="88">
        <f t="shared" si="0"/>
        <v>45000000</v>
      </c>
    </row>
    <row r="11" spans="1:6" ht="173.25" customHeight="1">
      <c r="A11" s="30"/>
      <c r="B11" s="33" t="s">
        <v>63</v>
      </c>
      <c r="C11" s="52" t="s">
        <v>91</v>
      </c>
      <c r="D11" s="76">
        <v>43555000</v>
      </c>
      <c r="E11" s="76"/>
      <c r="F11" s="76">
        <f t="shared" si="0"/>
        <v>43555000</v>
      </c>
    </row>
    <row r="12" spans="1:6" ht="250.5" customHeight="1">
      <c r="A12" s="30"/>
      <c r="B12" s="33" t="s">
        <v>92</v>
      </c>
      <c r="C12" s="52" t="s">
        <v>131</v>
      </c>
      <c r="D12" s="76">
        <v>200000</v>
      </c>
      <c r="E12" s="76"/>
      <c r="F12" s="76">
        <f t="shared" si="0"/>
        <v>200000</v>
      </c>
    </row>
    <row r="13" spans="1:6" ht="118.5" customHeight="1">
      <c r="A13" s="30"/>
      <c r="B13" s="33" t="s">
        <v>93</v>
      </c>
      <c r="C13" s="58" t="s">
        <v>132</v>
      </c>
      <c r="D13" s="76">
        <v>390000</v>
      </c>
      <c r="E13" s="76"/>
      <c r="F13" s="76">
        <f t="shared" si="0"/>
        <v>390000</v>
      </c>
    </row>
    <row r="14" spans="1:6" ht="205.5" customHeight="1">
      <c r="A14" s="30"/>
      <c r="B14" s="33" t="s">
        <v>255</v>
      </c>
      <c r="C14" s="58" t="s">
        <v>256</v>
      </c>
      <c r="D14" s="76">
        <v>855000</v>
      </c>
      <c r="E14" s="76"/>
      <c r="F14" s="76">
        <f t="shared" si="0"/>
        <v>855000</v>
      </c>
    </row>
    <row r="15" spans="1:6" ht="63.75" customHeight="1">
      <c r="A15" s="30"/>
      <c r="B15" s="90" t="s">
        <v>110</v>
      </c>
      <c r="C15" s="89" t="s">
        <v>175</v>
      </c>
      <c r="D15" s="88">
        <f>D18+D20+D22+D24</f>
        <v>2190000</v>
      </c>
      <c r="E15" s="88">
        <f>E16</f>
        <v>134900</v>
      </c>
      <c r="F15" s="88">
        <f t="shared" si="0"/>
        <v>2324900</v>
      </c>
    </row>
    <row r="16" spans="1:6" ht="81" customHeight="1">
      <c r="A16" s="30"/>
      <c r="B16" s="68" t="s">
        <v>111</v>
      </c>
      <c r="C16" s="414" t="s">
        <v>176</v>
      </c>
      <c r="D16" s="88">
        <f>D17+D19+D21+D23</f>
        <v>2190000</v>
      </c>
      <c r="E16" s="88">
        <f>E17+E19+E21+E23</f>
        <v>134900</v>
      </c>
      <c r="F16" s="88">
        <f>F17+F19+F21+F23</f>
        <v>2324900</v>
      </c>
    </row>
    <row r="17" spans="1:10" ht="179.25" customHeight="1">
      <c r="A17" s="30"/>
      <c r="B17" s="67" t="s">
        <v>118</v>
      </c>
      <c r="C17" s="58" t="s">
        <v>133</v>
      </c>
      <c r="D17" s="96">
        <v>1016600</v>
      </c>
      <c r="E17" s="96">
        <v>84500</v>
      </c>
      <c r="F17" s="96">
        <f t="shared" si="0"/>
        <v>1101100</v>
      </c>
      <c r="J17" s="118"/>
    </row>
    <row r="18" spans="1:10" ht="268.5" customHeight="1">
      <c r="A18" s="30"/>
      <c r="B18" s="67" t="s">
        <v>512</v>
      </c>
      <c r="C18" s="413" t="s">
        <v>511</v>
      </c>
      <c r="D18" s="96">
        <v>1016600</v>
      </c>
      <c r="E18" s="96">
        <v>84500</v>
      </c>
      <c r="F18" s="96">
        <f>D18+E18</f>
        <v>1101100</v>
      </c>
      <c r="J18" s="118"/>
    </row>
    <row r="19" spans="1:10" ht="210" customHeight="1">
      <c r="A19" s="30"/>
      <c r="B19" s="67" t="s">
        <v>119</v>
      </c>
      <c r="C19" s="58" t="s">
        <v>134</v>
      </c>
      <c r="D19" s="96">
        <v>7100</v>
      </c>
      <c r="E19" s="96">
        <v>500</v>
      </c>
      <c r="F19" s="96">
        <f t="shared" si="0"/>
        <v>7600</v>
      </c>
      <c r="J19" s="118"/>
    </row>
    <row r="20" spans="1:10" ht="297" customHeight="1">
      <c r="A20" s="30"/>
      <c r="B20" s="67" t="s">
        <v>513</v>
      </c>
      <c r="C20" s="413" t="s">
        <v>514</v>
      </c>
      <c r="D20" s="96">
        <v>7100</v>
      </c>
      <c r="E20" s="96">
        <v>500</v>
      </c>
      <c r="F20" s="96">
        <f>D20+E20</f>
        <v>7600</v>
      </c>
      <c r="J20" s="118"/>
    </row>
    <row r="21" spans="1:10" ht="172.5" customHeight="1">
      <c r="A21" s="30"/>
      <c r="B21" s="67" t="s">
        <v>120</v>
      </c>
      <c r="C21" s="58" t="s">
        <v>135</v>
      </c>
      <c r="D21" s="96">
        <v>1343000</v>
      </c>
      <c r="E21" s="96">
        <v>18000</v>
      </c>
      <c r="F21" s="96">
        <f t="shared" si="0"/>
        <v>1361000</v>
      </c>
      <c r="J21" s="118"/>
    </row>
    <row r="22" spans="1:10" ht="264" customHeight="1">
      <c r="A22" s="30"/>
      <c r="B22" s="67" t="s">
        <v>515</v>
      </c>
      <c r="C22" s="413" t="s">
        <v>516</v>
      </c>
      <c r="D22" s="96">
        <v>1343000</v>
      </c>
      <c r="E22" s="96">
        <v>18000</v>
      </c>
      <c r="F22" s="96">
        <f>D22+E22</f>
        <v>1361000</v>
      </c>
      <c r="J22" s="118"/>
    </row>
    <row r="23" spans="1:10" ht="171" customHeight="1">
      <c r="A23" s="30"/>
      <c r="B23" s="67" t="s">
        <v>121</v>
      </c>
      <c r="C23" s="58" t="s">
        <v>136</v>
      </c>
      <c r="D23" s="96">
        <v>-176700</v>
      </c>
      <c r="E23" s="96">
        <v>31900</v>
      </c>
      <c r="F23" s="96">
        <f t="shared" si="0"/>
        <v>-144800</v>
      </c>
      <c r="J23" s="118"/>
    </row>
    <row r="24" spans="1:10" ht="270" customHeight="1">
      <c r="A24" s="30"/>
      <c r="B24" s="67" t="s">
        <v>517</v>
      </c>
      <c r="C24" s="413" t="s">
        <v>518</v>
      </c>
      <c r="D24" s="96">
        <v>-176700</v>
      </c>
      <c r="E24" s="96">
        <v>31900</v>
      </c>
      <c r="F24" s="96">
        <f>D24+E24</f>
        <v>-144800</v>
      </c>
      <c r="J24" s="118"/>
    </row>
    <row r="25" spans="1:6" ht="39" customHeight="1">
      <c r="A25" s="30"/>
      <c r="B25" s="90" t="s">
        <v>70</v>
      </c>
      <c r="C25" s="87" t="s">
        <v>100</v>
      </c>
      <c r="D25" s="88">
        <f>D26+D28</f>
        <v>4850000</v>
      </c>
      <c r="E25" s="88">
        <f>E26+E28</f>
        <v>370000</v>
      </c>
      <c r="F25" s="88">
        <f t="shared" si="0"/>
        <v>5220000</v>
      </c>
    </row>
    <row r="26" spans="1:6" ht="35.25" customHeight="1">
      <c r="A26" s="30"/>
      <c r="B26" s="68" t="s">
        <v>71</v>
      </c>
      <c r="C26" s="55" t="s">
        <v>1</v>
      </c>
      <c r="D26" s="88">
        <f>D27</f>
        <v>1900000</v>
      </c>
      <c r="E26" s="88">
        <f>E27</f>
        <v>0</v>
      </c>
      <c r="F26" s="88">
        <f t="shared" si="0"/>
        <v>1900000</v>
      </c>
    </row>
    <row r="27" spans="1:6" ht="113.25" customHeight="1">
      <c r="A27" s="30"/>
      <c r="B27" s="67" t="s">
        <v>122</v>
      </c>
      <c r="C27" s="52" t="s">
        <v>137</v>
      </c>
      <c r="D27" s="76">
        <v>1900000</v>
      </c>
      <c r="E27" s="76"/>
      <c r="F27" s="76">
        <f t="shared" si="0"/>
        <v>1900000</v>
      </c>
    </row>
    <row r="28" spans="1:6" ht="21" customHeight="1">
      <c r="A28" s="30"/>
      <c r="B28" s="91" t="s">
        <v>72</v>
      </c>
      <c r="C28" s="57" t="s">
        <v>73</v>
      </c>
      <c r="D28" s="407">
        <f>D29+D31</f>
        <v>2950000</v>
      </c>
      <c r="E28" s="407">
        <f>E29+E31</f>
        <v>370000</v>
      </c>
      <c r="F28" s="88">
        <f t="shared" si="0"/>
        <v>3320000</v>
      </c>
    </row>
    <row r="29" spans="1:6" ht="36.75" customHeight="1">
      <c r="A29" s="30"/>
      <c r="B29" s="67" t="s">
        <v>127</v>
      </c>
      <c r="C29" s="51" t="s">
        <v>138</v>
      </c>
      <c r="D29" s="77">
        <f>D30</f>
        <v>1850000</v>
      </c>
      <c r="E29" s="77">
        <f>E30</f>
        <v>300000</v>
      </c>
      <c r="F29" s="76">
        <f t="shared" si="0"/>
        <v>2150000</v>
      </c>
    </row>
    <row r="30" spans="1:6" ht="80.25" customHeight="1">
      <c r="A30" s="30"/>
      <c r="B30" s="61" t="s">
        <v>128</v>
      </c>
      <c r="C30" s="51" t="s">
        <v>139</v>
      </c>
      <c r="D30" s="77">
        <v>1850000</v>
      </c>
      <c r="E30" s="77">
        <v>300000</v>
      </c>
      <c r="F30" s="76">
        <f t="shared" si="0"/>
        <v>2150000</v>
      </c>
    </row>
    <row r="31" spans="1:6" ht="33" customHeight="1">
      <c r="A31" s="30"/>
      <c r="B31" s="61" t="s">
        <v>129</v>
      </c>
      <c r="C31" s="50" t="s">
        <v>519</v>
      </c>
      <c r="D31" s="76">
        <f>D32</f>
        <v>1100000</v>
      </c>
      <c r="E31" s="76">
        <f>E32</f>
        <v>70000</v>
      </c>
      <c r="F31" s="76">
        <f t="shared" si="0"/>
        <v>1170000</v>
      </c>
    </row>
    <row r="32" spans="1:6" ht="88.5" customHeight="1">
      <c r="A32" s="30"/>
      <c r="B32" s="61" t="s">
        <v>130</v>
      </c>
      <c r="C32" s="50" t="s">
        <v>140</v>
      </c>
      <c r="D32" s="76">
        <v>1100000</v>
      </c>
      <c r="E32" s="76">
        <v>70000</v>
      </c>
      <c r="F32" s="76">
        <f t="shared" si="0"/>
        <v>1170000</v>
      </c>
    </row>
    <row r="33" spans="1:6" ht="37.5" customHeight="1">
      <c r="A33" s="30"/>
      <c r="B33" s="83"/>
      <c r="C33" s="84" t="s">
        <v>94</v>
      </c>
      <c r="D33" s="85">
        <f>D34+D43+D54+D60+D65</f>
        <v>4072693.73</v>
      </c>
      <c r="E33" s="85">
        <f>E34+E43+E54+E60+E65</f>
        <v>485671.89</v>
      </c>
      <c r="F33" s="85">
        <f t="shared" si="0"/>
        <v>4558365.62</v>
      </c>
    </row>
    <row r="34" spans="1:6" ht="136.5" customHeight="1">
      <c r="A34" s="30"/>
      <c r="B34" s="86" t="s">
        <v>74</v>
      </c>
      <c r="C34" s="87" t="s">
        <v>10</v>
      </c>
      <c r="D34" s="88">
        <f>D35+D40</f>
        <v>1895000</v>
      </c>
      <c r="E34" s="88"/>
      <c r="F34" s="88">
        <f t="shared" si="0"/>
        <v>1895000</v>
      </c>
    </row>
    <row r="35" spans="1:6" ht="211.5" customHeight="1">
      <c r="A35" s="30"/>
      <c r="B35" s="33" t="s">
        <v>75</v>
      </c>
      <c r="C35" s="50" t="s">
        <v>141</v>
      </c>
      <c r="D35" s="404">
        <f>D36+D38</f>
        <v>895000</v>
      </c>
      <c r="E35" s="404"/>
      <c r="F35" s="404">
        <f t="shared" si="0"/>
        <v>895000</v>
      </c>
    </row>
    <row r="36" spans="1:6" ht="137.25" customHeight="1">
      <c r="A36" s="30"/>
      <c r="B36" s="33" t="s">
        <v>96</v>
      </c>
      <c r="C36" s="50" t="s">
        <v>142</v>
      </c>
      <c r="D36" s="76">
        <f>D37</f>
        <v>600000</v>
      </c>
      <c r="E36" s="76"/>
      <c r="F36" s="76">
        <f t="shared" si="0"/>
        <v>600000</v>
      </c>
    </row>
    <row r="37" spans="1:6" ht="170.25" customHeight="1">
      <c r="A37" s="30"/>
      <c r="B37" s="33" t="s">
        <v>123</v>
      </c>
      <c r="C37" s="50" t="s">
        <v>143</v>
      </c>
      <c r="D37" s="76">
        <v>600000</v>
      </c>
      <c r="E37" s="93"/>
      <c r="F37" s="76">
        <f t="shared" si="0"/>
        <v>600000</v>
      </c>
    </row>
    <row r="38" spans="1:6" ht="207.75" customHeight="1">
      <c r="A38" s="30"/>
      <c r="B38" s="33" t="s">
        <v>97</v>
      </c>
      <c r="C38" s="52" t="s">
        <v>144</v>
      </c>
      <c r="D38" s="76">
        <f>D39</f>
        <v>295000</v>
      </c>
      <c r="E38" s="93"/>
      <c r="F38" s="76">
        <f t="shared" si="0"/>
        <v>295000</v>
      </c>
    </row>
    <row r="39" spans="1:6" ht="151.5" customHeight="1">
      <c r="A39" s="30"/>
      <c r="B39" s="33" t="s">
        <v>124</v>
      </c>
      <c r="C39" s="52" t="s">
        <v>145</v>
      </c>
      <c r="D39" s="76">
        <v>295000</v>
      </c>
      <c r="E39" s="93"/>
      <c r="F39" s="76">
        <f t="shared" si="0"/>
        <v>295000</v>
      </c>
    </row>
    <row r="40" spans="1:6" ht="197.25" customHeight="1">
      <c r="A40" s="30"/>
      <c r="B40" s="74" t="s">
        <v>218</v>
      </c>
      <c r="C40" s="107" t="s">
        <v>219</v>
      </c>
      <c r="D40" s="408">
        <f>D41</f>
        <v>1000000</v>
      </c>
      <c r="E40" s="408"/>
      <c r="F40" s="404">
        <f t="shared" si="0"/>
        <v>1000000</v>
      </c>
    </row>
    <row r="41" spans="1:6" ht="207.75" customHeight="1">
      <c r="A41" s="30"/>
      <c r="B41" s="74" t="s">
        <v>216</v>
      </c>
      <c r="C41" s="107" t="s">
        <v>217</v>
      </c>
      <c r="D41" s="77">
        <f>D42</f>
        <v>1000000</v>
      </c>
      <c r="E41" s="77"/>
      <c r="F41" s="76">
        <f t="shared" si="0"/>
        <v>1000000</v>
      </c>
    </row>
    <row r="42" spans="1:6" ht="180" customHeight="1">
      <c r="A42" s="30"/>
      <c r="B42" s="74" t="s">
        <v>214</v>
      </c>
      <c r="C42" s="107" t="s">
        <v>215</v>
      </c>
      <c r="D42" s="77">
        <v>1000000</v>
      </c>
      <c r="E42" s="92"/>
      <c r="F42" s="76">
        <f t="shared" si="0"/>
        <v>1000000</v>
      </c>
    </row>
    <row r="43" spans="1:6" ht="81.75" customHeight="1">
      <c r="A43" s="30"/>
      <c r="B43" s="400" t="s">
        <v>76</v>
      </c>
      <c r="C43" s="401" t="s">
        <v>11</v>
      </c>
      <c r="D43" s="402">
        <f>D44+D49+D52</f>
        <v>1320400</v>
      </c>
      <c r="E43" s="402">
        <f>E44+E49+E52</f>
        <v>238587.34</v>
      </c>
      <c r="F43" s="88">
        <f t="shared" si="0"/>
        <v>1558987.34</v>
      </c>
    </row>
    <row r="44" spans="1:6" ht="45" customHeight="1">
      <c r="A44" s="30"/>
      <c r="B44" s="33" t="s">
        <v>77</v>
      </c>
      <c r="C44" s="50" t="s">
        <v>12</v>
      </c>
      <c r="D44" s="409">
        <f>D45</f>
        <v>267000</v>
      </c>
      <c r="E44" s="409"/>
      <c r="F44" s="404">
        <f t="shared" si="0"/>
        <v>267000</v>
      </c>
    </row>
    <row r="45" spans="1:6" ht="93" customHeight="1">
      <c r="A45" s="30"/>
      <c r="B45" s="33" t="s">
        <v>125</v>
      </c>
      <c r="C45" s="50" t="s">
        <v>146</v>
      </c>
      <c r="D45" s="92">
        <f>D46+D47+D48</f>
        <v>267000</v>
      </c>
      <c r="E45" s="92"/>
      <c r="F45" s="76">
        <f t="shared" si="0"/>
        <v>267000</v>
      </c>
    </row>
    <row r="46" spans="1:6" ht="31.5" customHeight="1">
      <c r="A46" s="30"/>
      <c r="B46" s="33"/>
      <c r="C46" s="73" t="s">
        <v>116</v>
      </c>
      <c r="D46" s="111">
        <v>149000</v>
      </c>
      <c r="E46" s="111"/>
      <c r="F46" s="76">
        <f t="shared" si="0"/>
        <v>149000</v>
      </c>
    </row>
    <row r="47" spans="1:6" ht="36" customHeight="1">
      <c r="A47" s="30"/>
      <c r="B47" s="33"/>
      <c r="C47" s="73" t="s">
        <v>112</v>
      </c>
      <c r="D47" s="111">
        <v>46000</v>
      </c>
      <c r="E47" s="111"/>
      <c r="F47" s="76">
        <f t="shared" si="0"/>
        <v>46000</v>
      </c>
    </row>
    <row r="48" spans="1:6" ht="27" customHeight="1">
      <c r="A48" s="30"/>
      <c r="B48" s="33"/>
      <c r="C48" s="73" t="s">
        <v>2</v>
      </c>
      <c r="D48" s="111">
        <v>72000</v>
      </c>
      <c r="E48" s="111"/>
      <c r="F48" s="76">
        <f t="shared" si="0"/>
        <v>72000</v>
      </c>
    </row>
    <row r="49" spans="1:6" ht="45.75" customHeight="1">
      <c r="A49" s="30"/>
      <c r="B49" s="33" t="s">
        <v>228</v>
      </c>
      <c r="C49" s="50" t="s">
        <v>229</v>
      </c>
      <c r="D49" s="409">
        <f>D50</f>
        <v>80000</v>
      </c>
      <c r="E49" s="409"/>
      <c r="F49" s="404">
        <f t="shared" si="0"/>
        <v>80000</v>
      </c>
    </row>
    <row r="50" spans="1:6" ht="79.5" customHeight="1">
      <c r="A50" s="30"/>
      <c r="B50" s="33" t="s">
        <v>225</v>
      </c>
      <c r="C50" s="50" t="s">
        <v>226</v>
      </c>
      <c r="D50" s="92">
        <f>D51</f>
        <v>80000</v>
      </c>
      <c r="E50" s="92"/>
      <c r="F50" s="76">
        <f t="shared" si="0"/>
        <v>80000</v>
      </c>
    </row>
    <row r="51" spans="1:6" ht="92.25" customHeight="1">
      <c r="A51" s="30"/>
      <c r="B51" s="33" t="s">
        <v>224</v>
      </c>
      <c r="C51" s="50" t="s">
        <v>227</v>
      </c>
      <c r="D51" s="92">
        <v>80000</v>
      </c>
      <c r="E51" s="92"/>
      <c r="F51" s="76">
        <f t="shared" si="0"/>
        <v>80000</v>
      </c>
    </row>
    <row r="52" spans="1:6" ht="45.75" customHeight="1">
      <c r="A52" s="30"/>
      <c r="B52" s="33" t="s">
        <v>505</v>
      </c>
      <c r="C52" s="50" t="s">
        <v>504</v>
      </c>
      <c r="D52" s="408">
        <f>D53</f>
        <v>973400</v>
      </c>
      <c r="E52" s="408">
        <f>E53</f>
        <v>238587.34</v>
      </c>
      <c r="F52" s="404">
        <f t="shared" si="0"/>
        <v>1211987.34</v>
      </c>
    </row>
    <row r="53" spans="1:6" ht="92.25" customHeight="1">
      <c r="A53" s="30"/>
      <c r="B53" s="33" t="s">
        <v>503</v>
      </c>
      <c r="C53" s="50" t="s">
        <v>502</v>
      </c>
      <c r="D53" s="77">
        <v>973400</v>
      </c>
      <c r="E53" s="77">
        <v>238587.34</v>
      </c>
      <c r="F53" s="76">
        <f t="shared" si="0"/>
        <v>1211987.34</v>
      </c>
    </row>
    <row r="54" spans="1:6" ht="69" customHeight="1">
      <c r="A54" s="30"/>
      <c r="B54" s="86" t="s">
        <v>78</v>
      </c>
      <c r="C54" s="87" t="s">
        <v>98</v>
      </c>
      <c r="D54" s="403">
        <f aca="true" t="shared" si="1" ref="D54:E56">D55</f>
        <v>500000</v>
      </c>
      <c r="E54" s="88">
        <f t="shared" si="1"/>
        <v>247084.55</v>
      </c>
      <c r="F54" s="88">
        <f t="shared" si="0"/>
        <v>747084.55</v>
      </c>
    </row>
    <row r="55" spans="1:7" s="48" customFormat="1" ht="78.75" customHeight="1">
      <c r="A55" s="47"/>
      <c r="B55" s="79" t="s">
        <v>62</v>
      </c>
      <c r="C55" s="22" t="s">
        <v>147</v>
      </c>
      <c r="D55" s="410">
        <f>D56+D58</f>
        <v>500000</v>
      </c>
      <c r="E55" s="404">
        <f>E56+E58</f>
        <v>247084.55</v>
      </c>
      <c r="F55" s="410">
        <f>F56+F58</f>
        <v>747084.55</v>
      </c>
      <c r="G55" s="392"/>
    </row>
    <row r="56" spans="1:7" s="48" customFormat="1" ht="71.25" customHeight="1">
      <c r="A56" s="47"/>
      <c r="B56" s="79" t="s">
        <v>99</v>
      </c>
      <c r="C56" s="22" t="s">
        <v>148</v>
      </c>
      <c r="D56" s="95">
        <f t="shared" si="1"/>
        <v>500000</v>
      </c>
      <c r="E56" s="95"/>
      <c r="F56" s="76">
        <f t="shared" si="0"/>
        <v>500000</v>
      </c>
      <c r="G56" s="392"/>
    </row>
    <row r="57" spans="1:7" s="48" customFormat="1" ht="111.75" customHeight="1">
      <c r="A57" s="47"/>
      <c r="B57" s="49" t="s">
        <v>126</v>
      </c>
      <c r="C57" s="22" t="s">
        <v>149</v>
      </c>
      <c r="D57" s="95">
        <v>500000</v>
      </c>
      <c r="E57" s="95"/>
      <c r="F57" s="76">
        <f t="shared" si="0"/>
        <v>500000</v>
      </c>
      <c r="G57" s="392"/>
    </row>
    <row r="58" spans="1:7" s="48" customFormat="1" ht="111.75" customHeight="1">
      <c r="A58" s="47"/>
      <c r="B58" s="49" t="s">
        <v>510</v>
      </c>
      <c r="C58" s="415" t="s">
        <v>520</v>
      </c>
      <c r="D58" s="95"/>
      <c r="E58" s="113">
        <f>E59</f>
        <v>247084.55</v>
      </c>
      <c r="F58" s="76">
        <f t="shared" si="0"/>
        <v>247084.55</v>
      </c>
      <c r="G58" s="392"/>
    </row>
    <row r="59" spans="1:7" s="48" customFormat="1" ht="111.75" customHeight="1">
      <c r="A59" s="47"/>
      <c r="B59" s="49" t="s">
        <v>509</v>
      </c>
      <c r="C59" s="22" t="s">
        <v>521</v>
      </c>
      <c r="D59" s="95"/>
      <c r="E59" s="113">
        <v>247084.55</v>
      </c>
      <c r="F59" s="76">
        <f t="shared" si="0"/>
        <v>247084.55</v>
      </c>
      <c r="G59" s="392"/>
    </row>
    <row r="60" spans="1:7" s="48" customFormat="1" ht="48" customHeight="1">
      <c r="A60" s="47"/>
      <c r="B60" s="86" t="s">
        <v>221</v>
      </c>
      <c r="C60" s="87" t="s">
        <v>222</v>
      </c>
      <c r="D60" s="88">
        <f>D62+D64</f>
        <v>230000</v>
      </c>
      <c r="E60" s="88"/>
      <c r="F60" s="88">
        <f t="shared" si="0"/>
        <v>230000</v>
      </c>
      <c r="G60" s="392"/>
    </row>
    <row r="61" spans="1:7" s="48" customFormat="1" ht="135.75" customHeight="1">
      <c r="A61" s="47"/>
      <c r="B61" s="49" t="s">
        <v>221</v>
      </c>
      <c r="C61" s="22" t="s">
        <v>223</v>
      </c>
      <c r="D61" s="404">
        <f>D62+D64</f>
        <v>230000</v>
      </c>
      <c r="E61" s="404"/>
      <c r="F61" s="404">
        <f t="shared" si="0"/>
        <v>230000</v>
      </c>
      <c r="G61" s="392"/>
    </row>
    <row r="62" spans="1:7" s="48" customFormat="1" ht="118.5" customHeight="1">
      <c r="A62" s="47"/>
      <c r="B62" s="79" t="s">
        <v>230</v>
      </c>
      <c r="C62" s="22" t="s">
        <v>231</v>
      </c>
      <c r="D62" s="113">
        <v>136000</v>
      </c>
      <c r="E62" s="113"/>
      <c r="F62" s="76">
        <f t="shared" si="0"/>
        <v>136000</v>
      </c>
      <c r="G62" s="392"/>
    </row>
    <row r="63" spans="1:7" s="48" customFormat="1" ht="69.75" customHeight="1">
      <c r="A63" s="47"/>
      <c r="B63" s="49" t="s">
        <v>254</v>
      </c>
      <c r="C63" s="22" t="s">
        <v>257</v>
      </c>
      <c r="D63" s="113">
        <f>D64</f>
        <v>94000</v>
      </c>
      <c r="E63" s="113"/>
      <c r="F63" s="76">
        <f t="shared" si="0"/>
        <v>94000</v>
      </c>
      <c r="G63" s="392"/>
    </row>
    <row r="64" spans="1:7" s="48" customFormat="1" ht="364.5" customHeight="1">
      <c r="A64" s="47"/>
      <c r="B64" s="49" t="s">
        <v>233</v>
      </c>
      <c r="C64" s="22" t="s">
        <v>232</v>
      </c>
      <c r="D64" s="95">
        <v>94000</v>
      </c>
      <c r="E64" s="113"/>
      <c r="F64" s="76">
        <f t="shared" si="0"/>
        <v>94000</v>
      </c>
      <c r="G64" s="392"/>
    </row>
    <row r="65" spans="1:7" s="48" customFormat="1" ht="51" customHeight="1">
      <c r="A65" s="47"/>
      <c r="B65" s="86" t="s">
        <v>245</v>
      </c>
      <c r="C65" s="87" t="s">
        <v>246</v>
      </c>
      <c r="D65" s="88">
        <f>D66+D68</f>
        <v>127293.73000000001</v>
      </c>
      <c r="E65" s="403"/>
      <c r="F65" s="88">
        <f t="shared" si="0"/>
        <v>127293.73000000001</v>
      </c>
      <c r="G65" s="392"/>
    </row>
    <row r="66" spans="1:7" s="48" customFormat="1" ht="24" customHeight="1">
      <c r="A66" s="47"/>
      <c r="B66" s="49" t="s">
        <v>248</v>
      </c>
      <c r="C66" s="22" t="s">
        <v>247</v>
      </c>
      <c r="D66" s="95"/>
      <c r="E66" s="113"/>
      <c r="F66" s="76">
        <f t="shared" si="0"/>
        <v>0</v>
      </c>
      <c r="G66" s="392"/>
    </row>
    <row r="67" spans="1:7" s="48" customFormat="1" ht="48.75" customHeight="1">
      <c r="A67" s="47"/>
      <c r="B67" s="49" t="s">
        <v>249</v>
      </c>
      <c r="C67" s="22" t="s">
        <v>535</v>
      </c>
      <c r="D67" s="95"/>
      <c r="E67" s="113"/>
      <c r="F67" s="76">
        <f t="shared" si="0"/>
        <v>0</v>
      </c>
      <c r="G67" s="392"/>
    </row>
    <row r="68" spans="1:7" s="48" customFormat="1" ht="21" customHeight="1">
      <c r="A68" s="47"/>
      <c r="B68" s="425" t="s">
        <v>532</v>
      </c>
      <c r="C68" s="425" t="s">
        <v>533</v>
      </c>
      <c r="D68" s="113">
        <f>D69</f>
        <v>127293.73000000001</v>
      </c>
      <c r="E68" s="113"/>
      <c r="F68" s="76">
        <f t="shared" si="0"/>
        <v>127293.73000000001</v>
      </c>
      <c r="G68" s="392"/>
    </row>
    <row r="69" spans="1:7" s="48" customFormat="1" ht="48.75" customHeight="1">
      <c r="A69" s="47"/>
      <c r="B69" s="49" t="s">
        <v>526</v>
      </c>
      <c r="C69" s="426" t="s">
        <v>534</v>
      </c>
      <c r="D69" s="113">
        <f>D70+D73</f>
        <v>127293.73000000001</v>
      </c>
      <c r="E69" s="113"/>
      <c r="F69" s="76">
        <f t="shared" si="0"/>
        <v>127293.73000000001</v>
      </c>
      <c r="G69" s="392"/>
    </row>
    <row r="70" spans="1:7" s="48" customFormat="1" ht="40.5" customHeight="1">
      <c r="A70" s="47"/>
      <c r="B70" s="49"/>
      <c r="C70" s="427" t="s">
        <v>540</v>
      </c>
      <c r="D70" s="113">
        <f>D71+D72</f>
        <v>60627.13</v>
      </c>
      <c r="E70" s="113"/>
      <c r="F70" s="76">
        <f t="shared" si="0"/>
        <v>60627.13</v>
      </c>
      <c r="G70" s="392"/>
    </row>
    <row r="71" spans="1:9" s="48" customFormat="1" ht="24" customHeight="1">
      <c r="A71" s="47"/>
      <c r="B71" s="49"/>
      <c r="C71" s="428" t="s">
        <v>536</v>
      </c>
      <c r="D71" s="430">
        <v>10104.53</v>
      </c>
      <c r="E71" s="113"/>
      <c r="F71" s="422">
        <f t="shared" si="0"/>
        <v>10104.53</v>
      </c>
      <c r="G71" s="392"/>
      <c r="I71" s="431"/>
    </row>
    <row r="72" spans="1:7" s="48" customFormat="1" ht="19.5" customHeight="1">
      <c r="A72" s="47"/>
      <c r="B72" s="49"/>
      <c r="C72" s="429" t="s">
        <v>537</v>
      </c>
      <c r="D72" s="430">
        <v>50522.6</v>
      </c>
      <c r="E72" s="113"/>
      <c r="F72" s="422">
        <f t="shared" si="0"/>
        <v>50522.6</v>
      </c>
      <c r="G72" s="392"/>
    </row>
    <row r="73" spans="1:7" s="48" customFormat="1" ht="48.75" customHeight="1">
      <c r="A73" s="47"/>
      <c r="B73" s="49"/>
      <c r="C73" s="427" t="s">
        <v>541</v>
      </c>
      <c r="D73" s="113">
        <f>D74+D75</f>
        <v>66666.6</v>
      </c>
      <c r="E73" s="113"/>
      <c r="F73" s="76">
        <f t="shared" si="0"/>
        <v>66666.6</v>
      </c>
      <c r="G73" s="392"/>
    </row>
    <row r="74" spans="1:7" s="48" customFormat="1" ht="19.5" customHeight="1">
      <c r="A74" s="47"/>
      <c r="B74" s="49"/>
      <c r="C74" s="428" t="s">
        <v>536</v>
      </c>
      <c r="D74" s="430">
        <v>19047.6</v>
      </c>
      <c r="E74" s="113"/>
      <c r="F74" s="422">
        <f t="shared" si="0"/>
        <v>19047.6</v>
      </c>
      <c r="G74" s="392"/>
    </row>
    <row r="75" spans="1:7" s="48" customFormat="1" ht="21" customHeight="1">
      <c r="A75" s="47"/>
      <c r="B75" s="49"/>
      <c r="C75" s="429" t="s">
        <v>537</v>
      </c>
      <c r="D75" s="430">
        <v>47619</v>
      </c>
      <c r="E75" s="113"/>
      <c r="F75" s="422">
        <f t="shared" si="0"/>
        <v>47619</v>
      </c>
      <c r="G75" s="392"/>
    </row>
    <row r="76" spans="1:6" ht="39" customHeight="1">
      <c r="A76" s="30"/>
      <c r="B76" s="394" t="s">
        <v>79</v>
      </c>
      <c r="C76" s="395" t="s">
        <v>80</v>
      </c>
      <c r="D76" s="396">
        <f>D77+D106+D104+D101</f>
        <v>108435819.52000001</v>
      </c>
      <c r="E76" s="396">
        <f>E77+E106+E104+E101</f>
        <v>18407.07</v>
      </c>
      <c r="F76" s="396">
        <f>F77+F106+F104+F101</f>
        <v>108454226.59</v>
      </c>
    </row>
    <row r="77" spans="1:6" ht="75" customHeight="1">
      <c r="A77" s="31"/>
      <c r="B77" s="32" t="s">
        <v>81</v>
      </c>
      <c r="C77" s="55" t="s">
        <v>61</v>
      </c>
      <c r="D77" s="75">
        <f>D78+D95+D83</f>
        <v>109409219.52000001</v>
      </c>
      <c r="E77" s="75">
        <f>E78+E95+E83</f>
        <v>0</v>
      </c>
      <c r="F77" s="75">
        <f>F78+F95+F83</f>
        <v>109409219.52000001</v>
      </c>
    </row>
    <row r="78" spans="1:6" ht="54" customHeight="1">
      <c r="A78" s="30"/>
      <c r="B78" s="86" t="s">
        <v>239</v>
      </c>
      <c r="C78" s="87" t="s">
        <v>172</v>
      </c>
      <c r="D78" s="88">
        <f>D80+D82</f>
        <v>21832542</v>
      </c>
      <c r="E78" s="88"/>
      <c r="F78" s="88">
        <f t="shared" si="0"/>
        <v>21832542</v>
      </c>
    </row>
    <row r="79" spans="1:6" ht="37.5" customHeight="1">
      <c r="A79" s="30"/>
      <c r="B79" s="97" t="s">
        <v>241</v>
      </c>
      <c r="C79" s="98" t="s">
        <v>101</v>
      </c>
      <c r="D79" s="404">
        <f>D80</f>
        <v>17500300</v>
      </c>
      <c r="E79" s="404"/>
      <c r="F79" s="404">
        <f t="shared" si="0"/>
        <v>17500300</v>
      </c>
    </row>
    <row r="80" spans="1:6" ht="65.25" customHeight="1">
      <c r="A80" s="30"/>
      <c r="B80" s="33" t="s">
        <v>240</v>
      </c>
      <c r="C80" s="50" t="s">
        <v>150</v>
      </c>
      <c r="D80" s="76">
        <v>17500300</v>
      </c>
      <c r="E80" s="76"/>
      <c r="F80" s="76">
        <f t="shared" si="0"/>
        <v>17500300</v>
      </c>
    </row>
    <row r="81" spans="1:6" ht="65.25" customHeight="1">
      <c r="A81" s="30"/>
      <c r="B81" s="33" t="s">
        <v>260</v>
      </c>
      <c r="C81" s="51" t="s">
        <v>261</v>
      </c>
      <c r="D81" s="404">
        <f>D82</f>
        <v>4332242</v>
      </c>
      <c r="E81" s="404"/>
      <c r="F81" s="404">
        <f t="shared" si="0"/>
        <v>4332242</v>
      </c>
    </row>
    <row r="82" spans="1:6" ht="83.25" customHeight="1">
      <c r="A82" s="30"/>
      <c r="B82" s="33" t="s">
        <v>262</v>
      </c>
      <c r="C82" s="51" t="s">
        <v>263</v>
      </c>
      <c r="D82" s="76">
        <v>4332242</v>
      </c>
      <c r="E82" s="76"/>
      <c r="F82" s="76">
        <f t="shared" si="0"/>
        <v>4332242</v>
      </c>
    </row>
    <row r="83" spans="1:6" ht="79.5" customHeight="1">
      <c r="A83" s="30"/>
      <c r="B83" s="86" t="s">
        <v>264</v>
      </c>
      <c r="C83" s="87" t="s">
        <v>265</v>
      </c>
      <c r="D83" s="88">
        <f>D84+D86++D88</f>
        <v>61114694.620000005</v>
      </c>
      <c r="E83" s="404"/>
      <c r="F83" s="88">
        <f t="shared" si="0"/>
        <v>61114694.620000005</v>
      </c>
    </row>
    <row r="84" spans="1:6" ht="285.75" customHeight="1">
      <c r="A84" s="30"/>
      <c r="B84" s="185" t="s">
        <v>501</v>
      </c>
      <c r="C84" s="98" t="s">
        <v>500</v>
      </c>
      <c r="D84" s="408">
        <f>D85</f>
        <v>11833533.41</v>
      </c>
      <c r="E84" s="408"/>
      <c r="F84" s="404">
        <f t="shared" si="0"/>
        <v>11833533.41</v>
      </c>
    </row>
    <row r="85" spans="1:6" ht="155.25" customHeight="1">
      <c r="A85" s="30"/>
      <c r="B85" s="185" t="s">
        <v>498</v>
      </c>
      <c r="C85" s="98" t="s">
        <v>499</v>
      </c>
      <c r="D85" s="116">
        <v>11833533.41</v>
      </c>
      <c r="E85" s="116"/>
      <c r="F85" s="76">
        <f t="shared" si="0"/>
        <v>11833533.41</v>
      </c>
    </row>
    <row r="86" spans="1:7" s="374" customFormat="1" ht="49.5" customHeight="1">
      <c r="A86" s="373"/>
      <c r="B86" s="185" t="s">
        <v>471</v>
      </c>
      <c r="C86" s="411" t="s">
        <v>472</v>
      </c>
      <c r="D86" s="408">
        <f>D87</f>
        <v>34106</v>
      </c>
      <c r="E86" s="408"/>
      <c r="F86" s="404">
        <f aca="true" t="shared" si="2" ref="F86:F108">D86+E86</f>
        <v>34106</v>
      </c>
      <c r="G86" s="393"/>
    </row>
    <row r="87" spans="1:7" s="374" customFormat="1" ht="65.25" customHeight="1">
      <c r="A87" s="373"/>
      <c r="B87" s="185" t="s">
        <v>470</v>
      </c>
      <c r="C87" s="375" t="s">
        <v>473</v>
      </c>
      <c r="D87" s="116">
        <v>34106</v>
      </c>
      <c r="E87" s="116"/>
      <c r="F87" s="76">
        <f t="shared" si="2"/>
        <v>34106</v>
      </c>
      <c r="G87" s="393"/>
    </row>
    <row r="88" spans="1:7" s="374" customFormat="1" ht="39.75" customHeight="1">
      <c r="A88" s="373"/>
      <c r="B88" s="185" t="s">
        <v>474</v>
      </c>
      <c r="C88" s="98" t="s">
        <v>475</v>
      </c>
      <c r="D88" s="408">
        <f>D89</f>
        <v>49247055.21</v>
      </c>
      <c r="E88" s="408"/>
      <c r="F88" s="404">
        <f t="shared" si="2"/>
        <v>49247055.21</v>
      </c>
      <c r="G88" s="393"/>
    </row>
    <row r="89" spans="1:6" ht="45" customHeight="1">
      <c r="A89" s="30"/>
      <c r="B89" s="61" t="s">
        <v>266</v>
      </c>
      <c r="C89" s="98" t="s">
        <v>267</v>
      </c>
      <c r="D89" s="116">
        <f>D90+D91+D92+D93+D94</f>
        <v>49247055.21</v>
      </c>
      <c r="E89" s="116"/>
      <c r="F89" s="76">
        <f t="shared" si="2"/>
        <v>49247055.21</v>
      </c>
    </row>
    <row r="90" spans="1:6" ht="25.5" customHeight="1">
      <c r="A90" s="30"/>
      <c r="B90" s="74"/>
      <c r="C90" s="420" t="s">
        <v>268</v>
      </c>
      <c r="D90" s="421">
        <v>42280200</v>
      </c>
      <c r="E90" s="422"/>
      <c r="F90" s="422">
        <f t="shared" si="2"/>
        <v>42280200</v>
      </c>
    </row>
    <row r="91" spans="1:6" ht="29.25" customHeight="1">
      <c r="A91" s="30"/>
      <c r="B91" s="69"/>
      <c r="C91" s="420" t="s">
        <v>269</v>
      </c>
      <c r="D91" s="422">
        <v>75000</v>
      </c>
      <c r="E91" s="422"/>
      <c r="F91" s="422">
        <f t="shared" si="2"/>
        <v>75000</v>
      </c>
    </row>
    <row r="92" spans="1:6" ht="24.75" customHeight="1">
      <c r="A92" s="30"/>
      <c r="B92" s="69"/>
      <c r="C92" s="420" t="s">
        <v>270</v>
      </c>
      <c r="D92" s="422">
        <v>5223448</v>
      </c>
      <c r="E92" s="422"/>
      <c r="F92" s="422">
        <f t="shared" si="2"/>
        <v>5223448</v>
      </c>
    </row>
    <row r="93" spans="1:6" ht="24.75" customHeight="1">
      <c r="A93" s="30"/>
      <c r="B93" s="69"/>
      <c r="C93" s="420" t="s">
        <v>538</v>
      </c>
      <c r="D93" s="422">
        <v>858884.21</v>
      </c>
      <c r="E93" s="422"/>
      <c r="F93" s="422">
        <f t="shared" si="2"/>
        <v>858884.21</v>
      </c>
    </row>
    <row r="94" spans="1:6" ht="24.75" customHeight="1">
      <c r="A94" s="30"/>
      <c r="B94" s="69"/>
      <c r="C94" s="420" t="s">
        <v>539</v>
      </c>
      <c r="D94" s="422">
        <v>809523</v>
      </c>
      <c r="E94" s="422"/>
      <c r="F94" s="422">
        <f t="shared" si="2"/>
        <v>809523</v>
      </c>
    </row>
    <row r="95" spans="1:6" ht="39.75" customHeight="1">
      <c r="A95" s="30"/>
      <c r="B95" s="400" t="s">
        <v>529</v>
      </c>
      <c r="C95" s="401" t="s">
        <v>82</v>
      </c>
      <c r="D95" s="88">
        <f>D96+D99</f>
        <v>26461982.9</v>
      </c>
      <c r="E95" s="88">
        <f>E96+E99</f>
        <v>0</v>
      </c>
      <c r="F95" s="88">
        <f>F96+F99</f>
        <v>26461982.9</v>
      </c>
    </row>
    <row r="96" spans="1:6" ht="156.75" customHeight="1">
      <c r="A96" s="30"/>
      <c r="B96" s="33" t="s">
        <v>242</v>
      </c>
      <c r="C96" s="52" t="s">
        <v>151</v>
      </c>
      <c r="D96" s="404">
        <f>D97</f>
        <v>487600</v>
      </c>
      <c r="E96" s="404"/>
      <c r="F96" s="404">
        <f t="shared" si="2"/>
        <v>487600</v>
      </c>
    </row>
    <row r="97" spans="1:6" ht="151.5" customHeight="1">
      <c r="A97" s="30"/>
      <c r="B97" s="33" t="s">
        <v>243</v>
      </c>
      <c r="C97" s="52" t="s">
        <v>152</v>
      </c>
      <c r="D97" s="76">
        <f>D98</f>
        <v>487600</v>
      </c>
      <c r="E97" s="76"/>
      <c r="F97" s="76">
        <f t="shared" si="2"/>
        <v>487600</v>
      </c>
    </row>
    <row r="98" spans="1:6" ht="35.25" customHeight="1">
      <c r="A98" s="30"/>
      <c r="B98" s="69"/>
      <c r="C98" s="81" t="s">
        <v>174</v>
      </c>
      <c r="D98" s="80">
        <v>487600</v>
      </c>
      <c r="E98" s="80"/>
      <c r="F98" s="76">
        <f t="shared" si="2"/>
        <v>487600</v>
      </c>
    </row>
    <row r="99" spans="1:6" ht="125.25" customHeight="1">
      <c r="A99" s="30"/>
      <c r="B99" s="425" t="s">
        <v>530</v>
      </c>
      <c r="C99" s="426" t="s">
        <v>531</v>
      </c>
      <c r="D99" s="404">
        <f>D100</f>
        <v>25974382.9</v>
      </c>
      <c r="E99" s="417"/>
      <c r="F99" s="404">
        <f t="shared" si="2"/>
        <v>25974382.9</v>
      </c>
    </row>
    <row r="100" spans="1:6" ht="150" customHeight="1">
      <c r="A100" s="30"/>
      <c r="B100" s="69" t="s">
        <v>527</v>
      </c>
      <c r="C100" s="415" t="s">
        <v>528</v>
      </c>
      <c r="D100" s="77">
        <v>25974382.9</v>
      </c>
      <c r="E100" s="412"/>
      <c r="F100" s="76">
        <f t="shared" si="2"/>
        <v>25974382.9</v>
      </c>
    </row>
    <row r="101" spans="1:6" ht="35.25" customHeight="1">
      <c r="A101" s="30"/>
      <c r="B101" s="86" t="s">
        <v>508</v>
      </c>
      <c r="C101" s="416" t="s">
        <v>522</v>
      </c>
      <c r="D101" s="417"/>
      <c r="E101" s="407">
        <f>E102</f>
        <v>20000</v>
      </c>
      <c r="F101" s="88">
        <f t="shared" si="2"/>
        <v>20000</v>
      </c>
    </row>
    <row r="102" spans="1:6" ht="51" customHeight="1">
      <c r="A102" s="30"/>
      <c r="B102" s="418" t="s">
        <v>525</v>
      </c>
      <c r="C102" s="415" t="s">
        <v>523</v>
      </c>
      <c r="D102" s="412"/>
      <c r="E102" s="77">
        <f>E103</f>
        <v>20000</v>
      </c>
      <c r="F102" s="76">
        <f t="shared" si="2"/>
        <v>20000</v>
      </c>
    </row>
    <row r="103" spans="1:6" ht="57" customHeight="1">
      <c r="A103" s="30"/>
      <c r="B103" s="418" t="s">
        <v>524</v>
      </c>
      <c r="C103" s="419" t="s">
        <v>523</v>
      </c>
      <c r="D103" s="412"/>
      <c r="E103" s="77">
        <v>20000</v>
      </c>
      <c r="F103" s="76">
        <f t="shared" si="2"/>
        <v>20000</v>
      </c>
    </row>
    <row r="104" spans="1:6" ht="199.5" customHeight="1">
      <c r="A104" s="30"/>
      <c r="B104" s="86" t="s">
        <v>236</v>
      </c>
      <c r="C104" s="405" t="s">
        <v>234</v>
      </c>
      <c r="D104" s="406"/>
      <c r="E104" s="406"/>
      <c r="F104" s="88">
        <f t="shared" si="2"/>
        <v>0</v>
      </c>
    </row>
    <row r="105" spans="1:6" ht="210" customHeight="1">
      <c r="A105" s="30"/>
      <c r="B105" s="69" t="s">
        <v>244</v>
      </c>
      <c r="C105" s="107" t="s">
        <v>153</v>
      </c>
      <c r="D105" s="82"/>
      <c r="E105" s="82"/>
      <c r="F105" s="76">
        <f t="shared" si="2"/>
        <v>0</v>
      </c>
    </row>
    <row r="106" spans="1:6" ht="90" customHeight="1">
      <c r="A106" s="30"/>
      <c r="B106" s="400" t="s">
        <v>205</v>
      </c>
      <c r="C106" s="401" t="s">
        <v>235</v>
      </c>
      <c r="D106" s="407">
        <f>D107</f>
        <v>-973400</v>
      </c>
      <c r="E106" s="407">
        <f>E107</f>
        <v>-1592.93</v>
      </c>
      <c r="F106" s="88">
        <f t="shared" si="2"/>
        <v>-974992.93</v>
      </c>
    </row>
    <row r="107" spans="1:6" ht="102" customHeight="1">
      <c r="A107" s="30"/>
      <c r="B107" s="115" t="s">
        <v>237</v>
      </c>
      <c r="C107" s="114" t="s">
        <v>238</v>
      </c>
      <c r="D107" s="116">
        <v>-973400</v>
      </c>
      <c r="E107" s="116">
        <v>-1592.93</v>
      </c>
      <c r="F107" s="76">
        <f t="shared" si="2"/>
        <v>-974992.93</v>
      </c>
    </row>
    <row r="108" spans="1:6" ht="27.75" customHeight="1">
      <c r="A108" s="30"/>
      <c r="B108" s="397"/>
      <c r="C108" s="398" t="s">
        <v>65</v>
      </c>
      <c r="D108" s="399">
        <f>D7+D76</f>
        <v>164548513.25</v>
      </c>
      <c r="E108" s="399">
        <f>E7+E76</f>
        <v>1008978.96</v>
      </c>
      <c r="F108" s="396">
        <f t="shared" si="2"/>
        <v>165557492.21</v>
      </c>
    </row>
    <row r="109" spans="1:6" ht="15.75">
      <c r="A109" s="34"/>
      <c r="B109" s="35"/>
      <c r="C109" s="21"/>
      <c r="D109" s="20"/>
      <c r="E109" s="20"/>
      <c r="F109" s="20"/>
    </row>
    <row r="110" spans="1:6" ht="15.75">
      <c r="A110" s="34"/>
      <c r="B110" s="21"/>
      <c r="C110" s="21"/>
      <c r="D110" s="20"/>
      <c r="E110" s="20"/>
      <c r="F110" s="20"/>
    </row>
  </sheetData>
  <sheetProtection/>
  <mergeCells count="9">
    <mergeCell ref="B1:F1"/>
    <mergeCell ref="B2:F2"/>
    <mergeCell ref="D3:F3"/>
    <mergeCell ref="B4:B6"/>
    <mergeCell ref="C4:C6"/>
    <mergeCell ref="D4:F4"/>
    <mergeCell ref="D5:D6"/>
    <mergeCell ref="E5:E6"/>
    <mergeCell ref="F5:F6"/>
  </mergeCells>
  <hyperlinks>
    <hyperlink ref="C18" r:id="rId1" display="https://internet.garant.ru/#/document/5759555/entry/0"/>
    <hyperlink ref="C20" r:id="rId2" display="https://internet.garant.ru/#/document/5759555/entry/0"/>
    <hyperlink ref="C22" r:id="rId3" display="https://internet.garant.ru/#/document/5759555/entry/0"/>
    <hyperlink ref="C24" r:id="rId4" display="https://internet.garant.ru/#/document/5759555/entry/0"/>
  </hyperlinks>
  <printOptions/>
  <pageMargins left="0.7" right="0.7" top="0.75" bottom="0.75" header="0.3" footer="0.3"/>
  <pageSetup horizontalDpi="300" verticalDpi="300" orientation="portrait" paperSize="9" r:id="rId5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B1">
      <selection activeCell="G3" sqref="G3"/>
    </sheetView>
  </sheetViews>
  <sheetFormatPr defaultColWidth="8.88671875" defaultRowHeight="12.75"/>
  <cols>
    <col min="1" max="1" width="0" style="23" hidden="1" customWidth="1"/>
    <col min="2" max="2" width="6.6640625" style="36" customWidth="1"/>
    <col min="3" max="3" width="33.21484375" style="36" customWidth="1"/>
    <col min="4" max="4" width="11.4453125" style="110" customWidth="1"/>
    <col min="5" max="5" width="10.4453125" style="37" customWidth="1"/>
    <col min="6" max="6" width="10.99609375" style="37" customWidth="1"/>
    <col min="7" max="7" width="13.10546875" style="37" customWidth="1"/>
    <col min="8" max="8" width="11.77734375" style="38" customWidth="1"/>
    <col min="9" max="9" width="8.88671875" style="37" customWidth="1"/>
    <col min="10" max="10" width="11.3359375" style="23" bestFit="1" customWidth="1"/>
    <col min="11" max="11" width="12.21484375" style="23" bestFit="1" customWidth="1"/>
    <col min="12" max="15" width="8.88671875" style="23" customWidth="1"/>
    <col min="16" max="16" width="9.88671875" style="23" customWidth="1"/>
    <col min="17" max="16384" width="8.88671875" style="23" customWidth="1"/>
  </cols>
  <sheetData>
    <row r="1" spans="1:12" ht="138.75" customHeight="1">
      <c r="A1" s="26"/>
      <c r="B1" s="571" t="s">
        <v>569</v>
      </c>
      <c r="C1" s="571"/>
      <c r="D1" s="571"/>
      <c r="E1" s="571"/>
      <c r="F1" s="571"/>
      <c r="H1" s="39"/>
      <c r="J1" s="53"/>
      <c r="K1" s="53"/>
      <c r="L1" s="53"/>
    </row>
    <row r="2" spans="1:6" ht="78.75" customHeight="1">
      <c r="A2" s="27"/>
      <c r="B2" s="572" t="s">
        <v>253</v>
      </c>
      <c r="C2" s="572"/>
      <c r="D2" s="572"/>
      <c r="E2" s="572"/>
      <c r="F2" s="572"/>
    </row>
    <row r="3" spans="1:6" ht="15.75">
      <c r="A3" s="28" t="s">
        <v>18</v>
      </c>
      <c r="B3" s="29"/>
      <c r="C3" s="29"/>
      <c r="D3" s="573" t="s">
        <v>178</v>
      </c>
      <c r="E3" s="573"/>
      <c r="F3" s="573"/>
    </row>
    <row r="4" spans="1:6" ht="15" customHeight="1">
      <c r="A4" s="30"/>
      <c r="B4" s="579" t="s">
        <v>179</v>
      </c>
      <c r="C4" s="574" t="s">
        <v>180</v>
      </c>
      <c r="D4" s="577" t="s">
        <v>3</v>
      </c>
      <c r="E4" s="577"/>
      <c r="F4" s="577"/>
    </row>
    <row r="5" spans="1:8" ht="12.75" customHeight="1">
      <c r="A5" s="30"/>
      <c r="B5" s="580"/>
      <c r="C5" s="575"/>
      <c r="D5" s="582" t="s">
        <v>250</v>
      </c>
      <c r="E5" s="578" t="s">
        <v>507</v>
      </c>
      <c r="F5" s="578" t="s">
        <v>556</v>
      </c>
      <c r="H5" s="112"/>
    </row>
    <row r="6" spans="1:6" ht="58.5" customHeight="1">
      <c r="A6" s="30"/>
      <c r="B6" s="581"/>
      <c r="C6" s="576"/>
      <c r="D6" s="582"/>
      <c r="E6" s="578"/>
      <c r="F6" s="578"/>
    </row>
    <row r="7" spans="1:9" ht="32.25" customHeight="1">
      <c r="A7" s="31"/>
      <c r="B7" s="99" t="s">
        <v>181</v>
      </c>
      <c r="C7" s="55" t="s">
        <v>182</v>
      </c>
      <c r="D7" s="75">
        <f>D8+D9+D10+D12+D13+D11</f>
        <v>27161574.7</v>
      </c>
      <c r="E7" s="75">
        <f>E8+E9+E10+E12+E13+E11</f>
        <v>7150.09</v>
      </c>
      <c r="F7" s="75">
        <f>D7+E7</f>
        <v>27168724.79</v>
      </c>
      <c r="G7" s="100"/>
      <c r="H7" s="100"/>
      <c r="I7" s="100"/>
    </row>
    <row r="8" spans="1:9" ht="57.75" customHeight="1">
      <c r="A8" s="31"/>
      <c r="B8" s="101" t="s">
        <v>206</v>
      </c>
      <c r="C8" s="108" t="s">
        <v>209</v>
      </c>
      <c r="D8" s="76">
        <v>1301411.5</v>
      </c>
      <c r="E8" s="76"/>
      <c r="F8" s="76">
        <f aca="true" t="shared" si="0" ref="F8:F34">D8+E8</f>
        <v>1301411.5</v>
      </c>
      <c r="G8" s="100"/>
      <c r="H8" s="100"/>
      <c r="I8" s="100"/>
    </row>
    <row r="9" spans="1:9" ht="98.25" customHeight="1">
      <c r="A9" s="31"/>
      <c r="B9" s="101" t="s">
        <v>183</v>
      </c>
      <c r="C9" s="102" t="s">
        <v>7</v>
      </c>
      <c r="D9" s="76">
        <v>10941483</v>
      </c>
      <c r="E9" s="76"/>
      <c r="F9" s="76">
        <f t="shared" si="0"/>
        <v>10941483</v>
      </c>
      <c r="G9" s="100"/>
      <c r="H9" s="100"/>
      <c r="I9" s="100"/>
    </row>
    <row r="10" spans="1:9" ht="18.75" customHeight="1">
      <c r="A10" s="31"/>
      <c r="B10" s="101" t="s">
        <v>207</v>
      </c>
      <c r="C10" s="102" t="s">
        <v>211</v>
      </c>
      <c r="D10" s="76"/>
      <c r="E10" s="76"/>
      <c r="F10" s="76">
        <f t="shared" si="0"/>
        <v>0</v>
      </c>
      <c r="G10" s="100"/>
      <c r="H10" s="100"/>
      <c r="I10" s="100"/>
    </row>
    <row r="11" spans="1:9" ht="33" customHeight="1">
      <c r="A11" s="31"/>
      <c r="B11" s="101" t="s">
        <v>213</v>
      </c>
      <c r="C11" s="102" t="s">
        <v>212</v>
      </c>
      <c r="D11" s="76"/>
      <c r="E11" s="76"/>
      <c r="F11" s="76">
        <f t="shared" si="0"/>
        <v>0</v>
      </c>
      <c r="G11" s="100"/>
      <c r="H11" s="100"/>
      <c r="I11" s="100"/>
    </row>
    <row r="12" spans="1:9" ht="15.75">
      <c r="A12" s="30"/>
      <c r="B12" s="101" t="s">
        <v>184</v>
      </c>
      <c r="C12" s="102" t="s">
        <v>8</v>
      </c>
      <c r="D12" s="76">
        <v>100000</v>
      </c>
      <c r="E12" s="76"/>
      <c r="F12" s="76">
        <f t="shared" si="0"/>
        <v>100000</v>
      </c>
      <c r="G12" s="100"/>
      <c r="H12" s="100"/>
      <c r="I12" s="100"/>
    </row>
    <row r="13" spans="1:10" ht="21" customHeight="1">
      <c r="A13" s="30"/>
      <c r="B13" s="101" t="s">
        <v>185</v>
      </c>
      <c r="C13" s="102" t="s">
        <v>9</v>
      </c>
      <c r="D13" s="76">
        <v>14818680.2</v>
      </c>
      <c r="E13" s="76">
        <v>7150.09</v>
      </c>
      <c r="F13" s="76">
        <f t="shared" si="0"/>
        <v>14825830.29</v>
      </c>
      <c r="G13" s="117"/>
      <c r="H13" s="100"/>
      <c r="I13" s="100"/>
      <c r="J13" s="118"/>
    </row>
    <row r="14" spans="1:9" ht="31.5" customHeight="1">
      <c r="A14" s="30"/>
      <c r="B14" s="99" t="s">
        <v>186</v>
      </c>
      <c r="C14" s="103" t="s">
        <v>64</v>
      </c>
      <c r="D14" s="75">
        <f>D15</f>
        <v>429040</v>
      </c>
      <c r="E14" s="75"/>
      <c r="F14" s="75">
        <f t="shared" si="0"/>
        <v>429040</v>
      </c>
      <c r="G14" s="100"/>
      <c r="H14" s="100"/>
      <c r="I14" s="100"/>
    </row>
    <row r="15" spans="1:9" ht="65.25" customHeight="1">
      <c r="A15" s="30"/>
      <c r="B15" s="101" t="s">
        <v>258</v>
      </c>
      <c r="C15" s="102" t="s">
        <v>259</v>
      </c>
      <c r="D15" s="76">
        <v>429040</v>
      </c>
      <c r="E15" s="76"/>
      <c r="F15" s="76">
        <f t="shared" si="0"/>
        <v>429040</v>
      </c>
      <c r="G15" s="100"/>
      <c r="H15" s="117"/>
      <c r="I15" s="100"/>
    </row>
    <row r="16" spans="1:9" ht="18" customHeight="1">
      <c r="A16" s="30"/>
      <c r="B16" s="99" t="s">
        <v>187</v>
      </c>
      <c r="C16" s="103" t="s">
        <v>83</v>
      </c>
      <c r="D16" s="75">
        <f>D18+D19+D17</f>
        <v>54076519.75</v>
      </c>
      <c r="E16" s="75">
        <f>E18+E19+E17</f>
        <v>840903</v>
      </c>
      <c r="F16" s="75">
        <f t="shared" si="0"/>
        <v>54917422.75</v>
      </c>
      <c r="G16" s="100"/>
      <c r="H16" s="100"/>
      <c r="I16" s="100"/>
    </row>
    <row r="17" spans="1:9" ht="18" customHeight="1">
      <c r="A17" s="30"/>
      <c r="B17" s="101" t="s">
        <v>208</v>
      </c>
      <c r="C17" s="109" t="s">
        <v>210</v>
      </c>
      <c r="D17" s="76">
        <v>100000</v>
      </c>
      <c r="E17" s="76"/>
      <c r="F17" s="76">
        <f t="shared" si="0"/>
        <v>100000</v>
      </c>
      <c r="G17" s="100"/>
      <c r="H17" s="100"/>
      <c r="I17" s="100"/>
    </row>
    <row r="18" spans="1:9" ht="18" customHeight="1">
      <c r="A18" s="30"/>
      <c r="B18" s="101" t="s">
        <v>188</v>
      </c>
      <c r="C18" s="102" t="s">
        <v>189</v>
      </c>
      <c r="D18" s="76">
        <v>53506519.75</v>
      </c>
      <c r="E18" s="76">
        <v>840903</v>
      </c>
      <c r="F18" s="76">
        <f t="shared" si="0"/>
        <v>54347422.75</v>
      </c>
      <c r="G18" s="104"/>
      <c r="H18" s="100"/>
      <c r="I18" s="100"/>
    </row>
    <row r="19" spans="1:9" ht="19.5" customHeight="1">
      <c r="A19" s="30"/>
      <c r="B19" s="101" t="s">
        <v>190</v>
      </c>
      <c r="C19" s="102" t="s">
        <v>84</v>
      </c>
      <c r="D19" s="76">
        <v>470000</v>
      </c>
      <c r="E19" s="76"/>
      <c r="F19" s="76">
        <f t="shared" si="0"/>
        <v>470000</v>
      </c>
      <c r="G19" s="104"/>
      <c r="H19" s="100"/>
      <c r="I19" s="100"/>
    </row>
    <row r="20" spans="1:9" ht="33" customHeight="1">
      <c r="A20" s="30"/>
      <c r="B20" s="99" t="s">
        <v>191</v>
      </c>
      <c r="C20" s="103" t="s">
        <v>13</v>
      </c>
      <c r="D20" s="75">
        <f>D21+D22+D23+D24</f>
        <v>66045518.45999999</v>
      </c>
      <c r="E20" s="75">
        <f>E21+E22+E23+E24</f>
        <v>140925.87</v>
      </c>
      <c r="F20" s="75">
        <f t="shared" si="0"/>
        <v>66186444.32999999</v>
      </c>
      <c r="G20" s="117"/>
      <c r="H20" s="100"/>
      <c r="I20" s="100"/>
    </row>
    <row r="21" spans="1:8" ht="18" customHeight="1">
      <c r="A21" s="30"/>
      <c r="B21" s="101" t="s">
        <v>192</v>
      </c>
      <c r="C21" s="102" t="s">
        <v>14</v>
      </c>
      <c r="D21" s="76">
        <v>4564300</v>
      </c>
      <c r="E21" s="76">
        <v>40000</v>
      </c>
      <c r="F21" s="76">
        <f t="shared" si="0"/>
        <v>4604300</v>
      </c>
      <c r="H21" s="100"/>
    </row>
    <row r="22" spans="1:8" ht="18" customHeight="1">
      <c r="A22" s="30"/>
      <c r="B22" s="101" t="s">
        <v>193</v>
      </c>
      <c r="C22" s="102" t="s">
        <v>15</v>
      </c>
      <c r="D22" s="76">
        <v>332683</v>
      </c>
      <c r="E22" s="76"/>
      <c r="F22" s="76">
        <f t="shared" si="0"/>
        <v>332683</v>
      </c>
      <c r="H22" s="100"/>
    </row>
    <row r="23" spans="1:8" ht="15" customHeight="1">
      <c r="A23" s="30"/>
      <c r="B23" s="101" t="s">
        <v>194</v>
      </c>
      <c r="C23" s="102" t="s">
        <v>16</v>
      </c>
      <c r="D23" s="76">
        <v>12282616.02</v>
      </c>
      <c r="E23" s="76">
        <v>100925.87</v>
      </c>
      <c r="F23" s="76">
        <f t="shared" si="0"/>
        <v>12383541.889999999</v>
      </c>
      <c r="H23" s="100"/>
    </row>
    <row r="24" spans="1:8" ht="34.5" customHeight="1">
      <c r="A24" s="30"/>
      <c r="B24" s="101" t="s">
        <v>195</v>
      </c>
      <c r="C24" s="102" t="s">
        <v>196</v>
      </c>
      <c r="D24" s="76">
        <v>48865919.44</v>
      </c>
      <c r="E24" s="76"/>
      <c r="F24" s="76">
        <f t="shared" si="0"/>
        <v>48865919.44</v>
      </c>
      <c r="H24" s="100"/>
    </row>
    <row r="25" spans="1:9" ht="14.25" customHeight="1">
      <c r="A25" s="30"/>
      <c r="B25" s="99" t="s">
        <v>197</v>
      </c>
      <c r="C25" s="103" t="s">
        <v>85</v>
      </c>
      <c r="D25" s="75">
        <f>D26</f>
        <v>24000</v>
      </c>
      <c r="E25" s="94"/>
      <c r="F25" s="75">
        <f t="shared" si="0"/>
        <v>24000</v>
      </c>
      <c r="G25" s="100"/>
      <c r="H25" s="117"/>
      <c r="I25" s="100"/>
    </row>
    <row r="26" spans="1:9" ht="19.5" customHeight="1">
      <c r="A26" s="30"/>
      <c r="B26" s="101" t="s">
        <v>198</v>
      </c>
      <c r="C26" s="102" t="s">
        <v>6</v>
      </c>
      <c r="D26" s="76">
        <v>24000</v>
      </c>
      <c r="E26" s="76"/>
      <c r="F26" s="76">
        <f t="shared" si="0"/>
        <v>24000</v>
      </c>
      <c r="G26" s="100"/>
      <c r="H26" s="100"/>
      <c r="I26" s="100"/>
    </row>
    <row r="27" spans="1:9" ht="18" customHeight="1">
      <c r="A27" s="30"/>
      <c r="B27" s="99" t="s">
        <v>199</v>
      </c>
      <c r="C27" s="103" t="s">
        <v>86</v>
      </c>
      <c r="D27" s="75">
        <f>D28</f>
        <v>24063349.17</v>
      </c>
      <c r="E27" s="75">
        <f>E28</f>
        <v>20000</v>
      </c>
      <c r="F27" s="75">
        <f t="shared" si="0"/>
        <v>24083349.17</v>
      </c>
      <c r="G27" s="100"/>
      <c r="H27" s="117"/>
      <c r="I27" s="100"/>
    </row>
    <row r="28" spans="1:11" ht="15.75" customHeight="1">
      <c r="A28" s="30"/>
      <c r="B28" s="101" t="s">
        <v>200</v>
      </c>
      <c r="C28" s="102" t="s">
        <v>87</v>
      </c>
      <c r="D28" s="77">
        <v>24063349.17</v>
      </c>
      <c r="E28" s="77">
        <v>20000</v>
      </c>
      <c r="F28" s="76">
        <f t="shared" si="0"/>
        <v>24083349.17</v>
      </c>
      <c r="G28" s="119"/>
      <c r="H28" s="119"/>
      <c r="I28" s="119"/>
      <c r="J28" s="120"/>
      <c r="K28" s="118"/>
    </row>
    <row r="29" spans="1:9" ht="16.5" customHeight="1">
      <c r="A29" s="30"/>
      <c r="B29" s="101" t="s">
        <v>201</v>
      </c>
      <c r="C29" s="103" t="s">
        <v>88</v>
      </c>
      <c r="D29" s="78">
        <f>D30+D31</f>
        <v>206484</v>
      </c>
      <c r="E29" s="105"/>
      <c r="F29" s="75">
        <f t="shared" si="0"/>
        <v>206484</v>
      </c>
      <c r="G29" s="100"/>
      <c r="H29" s="100"/>
      <c r="I29" s="100"/>
    </row>
    <row r="30" spans="1:9" ht="17.25" customHeight="1">
      <c r="A30" s="30"/>
      <c r="B30" s="101" t="s">
        <v>202</v>
      </c>
      <c r="C30" s="102" t="s">
        <v>89</v>
      </c>
      <c r="D30" s="77">
        <v>144000</v>
      </c>
      <c r="E30" s="92"/>
      <c r="F30" s="76">
        <f t="shared" si="0"/>
        <v>144000</v>
      </c>
      <c r="G30" s="100"/>
      <c r="H30" s="100"/>
      <c r="I30" s="100"/>
    </row>
    <row r="31" spans="1:9" ht="20.25" customHeight="1">
      <c r="A31" s="30"/>
      <c r="B31" s="101" t="s">
        <v>203</v>
      </c>
      <c r="C31" s="102" t="s">
        <v>90</v>
      </c>
      <c r="D31" s="76">
        <v>62484</v>
      </c>
      <c r="E31" s="76"/>
      <c r="F31" s="76">
        <f t="shared" si="0"/>
        <v>62484</v>
      </c>
      <c r="G31" s="100"/>
      <c r="H31" s="117"/>
      <c r="I31" s="100"/>
    </row>
    <row r="32" spans="1:9" ht="33" customHeight="1">
      <c r="A32" s="30"/>
      <c r="B32" s="106">
        <v>1100</v>
      </c>
      <c r="C32" s="103" t="s">
        <v>220</v>
      </c>
      <c r="D32" s="75">
        <f>D33</f>
        <v>737220</v>
      </c>
      <c r="E32" s="94"/>
      <c r="F32" s="75">
        <f t="shared" si="0"/>
        <v>737220</v>
      </c>
      <c r="G32" s="100"/>
      <c r="H32" s="100"/>
      <c r="I32" s="100"/>
    </row>
    <row r="33" spans="1:6" ht="15.75" customHeight="1">
      <c r="A33" s="30"/>
      <c r="B33" s="61">
        <v>1101</v>
      </c>
      <c r="C33" s="50" t="s">
        <v>113</v>
      </c>
      <c r="D33" s="76">
        <v>737220</v>
      </c>
      <c r="E33" s="76"/>
      <c r="F33" s="76">
        <f t="shared" si="0"/>
        <v>737220</v>
      </c>
    </row>
    <row r="34" spans="1:9" ht="19.5" customHeight="1">
      <c r="A34" s="30"/>
      <c r="B34" s="56"/>
      <c r="C34" s="57" t="s">
        <v>204</v>
      </c>
      <c r="D34" s="78">
        <f>D7+D14+D16+D20+D25+D27+D29+D32</f>
        <v>172743706.07999998</v>
      </c>
      <c r="E34" s="78">
        <f>E7+E14+E16+E20+E25+E27+E29+E32</f>
        <v>1008978.96</v>
      </c>
      <c r="F34" s="75">
        <f t="shared" si="0"/>
        <v>173752685.04</v>
      </c>
      <c r="G34" s="100"/>
      <c r="H34" s="100"/>
      <c r="I34" s="100"/>
    </row>
  </sheetData>
  <sheetProtection/>
  <mergeCells count="9">
    <mergeCell ref="B1:F1"/>
    <mergeCell ref="B2:F2"/>
    <mergeCell ref="D3:F3"/>
    <mergeCell ref="B4:B6"/>
    <mergeCell ref="C4:C6"/>
    <mergeCell ref="D4:F4"/>
    <mergeCell ref="D5:D6"/>
    <mergeCell ref="E5:E6"/>
    <mergeCell ref="F5:F6"/>
  </mergeCells>
  <printOptions/>
  <pageMargins left="1.1023622047244095" right="0.9055118110236221" top="0.7480314960629921" bottom="0.7480314960629921" header="0.31496062992125984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6"/>
  <sheetViews>
    <sheetView zoomScale="130" zoomScaleNormal="130" zoomScalePageLayoutView="0" workbookViewId="0" topLeftCell="A1">
      <selection activeCell="H2" sqref="H2"/>
    </sheetView>
  </sheetViews>
  <sheetFormatPr defaultColWidth="8.88671875" defaultRowHeight="12.75"/>
  <cols>
    <col min="1" max="1" width="26.4453125" style="121" customWidth="1"/>
    <col min="2" max="2" width="13.77734375" style="225" customWidth="1"/>
    <col min="3" max="3" width="4.6640625" style="225" customWidth="1"/>
    <col min="4" max="4" width="10.99609375" style="225" customWidth="1"/>
    <col min="5" max="5" width="12.88671875" style="225" customWidth="1"/>
    <col min="6" max="6" width="12.10546875" style="225" hidden="1" customWidth="1"/>
    <col min="7" max="7" width="11.10546875" style="225" customWidth="1"/>
    <col min="8" max="8" width="11.4453125" style="122" bestFit="1" customWidth="1"/>
    <col min="9" max="16384" width="8.88671875" style="122" customWidth="1"/>
  </cols>
  <sheetData>
    <row r="1" spans="2:7" ht="134.25" customHeight="1">
      <c r="B1" s="583" t="s">
        <v>570</v>
      </c>
      <c r="C1" s="584"/>
      <c r="D1" s="584"/>
      <c r="E1" s="584"/>
      <c r="F1" s="584"/>
      <c r="G1" s="584"/>
    </row>
    <row r="2" spans="1:7" ht="127.5" customHeight="1">
      <c r="A2" s="585" t="s">
        <v>271</v>
      </c>
      <c r="B2" s="585"/>
      <c r="C2" s="585"/>
      <c r="D2" s="585"/>
      <c r="E2" s="585"/>
      <c r="F2" s="585"/>
      <c r="G2" s="585"/>
    </row>
    <row r="3" spans="1:7" ht="18" customHeight="1">
      <c r="A3" s="586" t="s">
        <v>17</v>
      </c>
      <c r="B3" s="587" t="s">
        <v>272</v>
      </c>
      <c r="C3" s="589" t="s">
        <v>273</v>
      </c>
      <c r="D3" s="591" t="s">
        <v>274</v>
      </c>
      <c r="E3" s="591"/>
      <c r="F3" s="591"/>
      <c r="G3" s="591"/>
    </row>
    <row r="4" spans="1:7" ht="81.75" customHeight="1">
      <c r="A4" s="586" t="s">
        <v>275</v>
      </c>
      <c r="B4" s="588" t="s">
        <v>275</v>
      </c>
      <c r="C4" s="590" t="s">
        <v>275</v>
      </c>
      <c r="D4" s="123" t="s">
        <v>276</v>
      </c>
      <c r="E4" s="424" t="s">
        <v>553</v>
      </c>
      <c r="F4" s="424" t="s">
        <v>506</v>
      </c>
      <c r="G4" s="424" t="s">
        <v>554</v>
      </c>
    </row>
    <row r="5" spans="1:7" ht="38.25" customHeight="1">
      <c r="A5" s="124" t="s">
        <v>277</v>
      </c>
      <c r="B5" s="440"/>
      <c r="C5" s="483"/>
      <c r="D5" s="125">
        <f>D6+D11+D15+D22+D26+D30+D42+D46+D50+D54+D59+D63+D92+D96+D100+D104+D108+D114</f>
        <v>150901905.08</v>
      </c>
      <c r="E5" s="125">
        <f>E6+E11+E15+E22+E26+E30+E42+E46+E50+E54+E59+E63+E92+E96+E100+E104+E108+E114</f>
        <v>1001828.87</v>
      </c>
      <c r="F5" s="125">
        <f>F6+F11+F15+F22+F26+F30+F42+F46+F50+F54+F59+F63+F92+F96+F100+F104+F108+F114</f>
        <v>0</v>
      </c>
      <c r="G5" s="125">
        <f>G6+G11+G15+G22+G26+G30+G42+G46+G50+G54+G59+G63+G92+G96+G100+G104+G108+G114</f>
        <v>151903733.95000002</v>
      </c>
    </row>
    <row r="6" spans="1:7" ht="39.75" customHeight="1">
      <c r="A6" s="126" t="s">
        <v>278</v>
      </c>
      <c r="B6" s="441" t="s">
        <v>279</v>
      </c>
      <c r="C6" s="484"/>
      <c r="D6" s="127">
        <f>D9+D10</f>
        <v>96210</v>
      </c>
      <c r="E6" s="127"/>
      <c r="F6" s="127"/>
      <c r="G6" s="197">
        <f aca="true" t="shared" si="0" ref="G6:G73">D6+E6</f>
        <v>96210</v>
      </c>
    </row>
    <row r="7" spans="1:7" s="130" customFormat="1" ht="21.75" customHeight="1">
      <c r="A7" s="128" t="s">
        <v>280</v>
      </c>
      <c r="B7" s="442" t="s">
        <v>281</v>
      </c>
      <c r="C7" s="485"/>
      <c r="D7" s="129">
        <v>96210</v>
      </c>
      <c r="E7" s="129"/>
      <c r="F7" s="129"/>
      <c r="G7" s="199">
        <f t="shared" si="0"/>
        <v>96210</v>
      </c>
    </row>
    <row r="8" spans="1:7" s="130" customFormat="1" ht="30" customHeight="1">
      <c r="A8" s="128" t="s">
        <v>282</v>
      </c>
      <c r="B8" s="442" t="s">
        <v>283</v>
      </c>
      <c r="C8" s="485"/>
      <c r="D8" s="129">
        <v>96210</v>
      </c>
      <c r="E8" s="129"/>
      <c r="F8" s="129"/>
      <c r="G8" s="199">
        <f t="shared" si="0"/>
        <v>96210</v>
      </c>
    </row>
    <row r="9" spans="1:7" ht="64.5" customHeight="1">
      <c r="A9" s="131" t="s">
        <v>284</v>
      </c>
      <c r="B9" s="443" t="s">
        <v>285</v>
      </c>
      <c r="C9" s="439">
        <v>200</v>
      </c>
      <c r="D9" s="132">
        <v>7000</v>
      </c>
      <c r="E9" s="133"/>
      <c r="F9" s="133"/>
      <c r="G9" s="200">
        <f t="shared" si="0"/>
        <v>7000</v>
      </c>
    </row>
    <row r="10" spans="1:7" ht="67.5" customHeight="1">
      <c r="A10" s="131" t="s">
        <v>284</v>
      </c>
      <c r="B10" s="443" t="s">
        <v>285</v>
      </c>
      <c r="C10" s="439">
        <v>300</v>
      </c>
      <c r="D10" s="133">
        <v>89210</v>
      </c>
      <c r="E10" s="133"/>
      <c r="F10" s="133"/>
      <c r="G10" s="200">
        <f t="shared" si="0"/>
        <v>89210</v>
      </c>
    </row>
    <row r="11" spans="1:7" ht="44.25" customHeight="1">
      <c r="A11" s="126" t="s">
        <v>286</v>
      </c>
      <c r="B11" s="441" t="s">
        <v>287</v>
      </c>
      <c r="C11" s="486"/>
      <c r="D11" s="134">
        <f>D14</f>
        <v>12168462</v>
      </c>
      <c r="E11" s="134"/>
      <c r="F11" s="134"/>
      <c r="G11" s="197">
        <f t="shared" si="0"/>
        <v>12168462</v>
      </c>
    </row>
    <row r="12" spans="1:7" s="130" customFormat="1" ht="21" customHeight="1">
      <c r="A12" s="128" t="s">
        <v>280</v>
      </c>
      <c r="B12" s="442" t="s">
        <v>288</v>
      </c>
      <c r="C12" s="487"/>
      <c r="D12" s="135">
        <f>D13</f>
        <v>12168462</v>
      </c>
      <c r="E12" s="135"/>
      <c r="F12" s="135"/>
      <c r="G12" s="199">
        <f t="shared" si="0"/>
        <v>12168462</v>
      </c>
    </row>
    <row r="13" spans="1:7" s="130" customFormat="1" ht="36.75" customHeight="1">
      <c r="A13" s="128" t="s">
        <v>289</v>
      </c>
      <c r="B13" s="442" t="s">
        <v>290</v>
      </c>
      <c r="C13" s="487"/>
      <c r="D13" s="135">
        <f>D14</f>
        <v>12168462</v>
      </c>
      <c r="E13" s="135"/>
      <c r="F13" s="135"/>
      <c r="G13" s="199">
        <f t="shared" si="0"/>
        <v>12168462</v>
      </c>
    </row>
    <row r="14" spans="1:7" ht="63" customHeight="1">
      <c r="A14" s="136" t="s">
        <v>291</v>
      </c>
      <c r="B14" s="443" t="s">
        <v>292</v>
      </c>
      <c r="C14" s="439">
        <v>200</v>
      </c>
      <c r="D14" s="133">
        <v>12168462</v>
      </c>
      <c r="E14" s="133"/>
      <c r="F14" s="133"/>
      <c r="G14" s="200">
        <f t="shared" si="0"/>
        <v>12168462</v>
      </c>
    </row>
    <row r="15" spans="1:7" ht="63.75" customHeight="1">
      <c r="A15" s="137" t="s">
        <v>293</v>
      </c>
      <c r="B15" s="441" t="s">
        <v>294</v>
      </c>
      <c r="C15" s="486"/>
      <c r="D15" s="127">
        <f>D17</f>
        <v>477592.7</v>
      </c>
      <c r="E15" s="134"/>
      <c r="F15" s="134"/>
      <c r="G15" s="197">
        <f t="shared" si="0"/>
        <v>477592.7</v>
      </c>
    </row>
    <row r="16" spans="1:7" ht="24" customHeight="1">
      <c r="A16" s="128" t="s">
        <v>280</v>
      </c>
      <c r="B16" s="442" t="s">
        <v>295</v>
      </c>
      <c r="C16" s="487"/>
      <c r="D16" s="129">
        <f>D17</f>
        <v>477592.7</v>
      </c>
      <c r="E16" s="129"/>
      <c r="F16" s="129"/>
      <c r="G16" s="199">
        <f t="shared" si="0"/>
        <v>477592.7</v>
      </c>
    </row>
    <row r="17" spans="1:7" ht="30" customHeight="1">
      <c r="A17" s="138" t="s">
        <v>296</v>
      </c>
      <c r="B17" s="444" t="s">
        <v>297</v>
      </c>
      <c r="C17" s="439"/>
      <c r="D17" s="132">
        <f>D18+D19+D20+D21</f>
        <v>477592.7</v>
      </c>
      <c r="E17" s="133"/>
      <c r="F17" s="133"/>
      <c r="G17" s="199">
        <f t="shared" si="0"/>
        <v>477592.7</v>
      </c>
    </row>
    <row r="18" spans="1:7" ht="51.75" customHeight="1">
      <c r="A18" s="139" t="s">
        <v>298</v>
      </c>
      <c r="B18" s="445" t="s">
        <v>299</v>
      </c>
      <c r="C18" s="439">
        <v>200</v>
      </c>
      <c r="D18" s="132">
        <v>359592.7</v>
      </c>
      <c r="E18" s="132"/>
      <c r="F18" s="132"/>
      <c r="G18" s="200">
        <f t="shared" si="0"/>
        <v>359592.7</v>
      </c>
    </row>
    <row r="19" spans="1:7" ht="41.25" customHeight="1">
      <c r="A19" s="139" t="s">
        <v>300</v>
      </c>
      <c r="B19" s="445" t="s">
        <v>301</v>
      </c>
      <c r="C19" s="439">
        <v>200</v>
      </c>
      <c r="D19" s="132">
        <v>90000</v>
      </c>
      <c r="E19" s="132"/>
      <c r="F19" s="132"/>
      <c r="G19" s="200">
        <f t="shared" si="0"/>
        <v>90000</v>
      </c>
    </row>
    <row r="20" spans="1:7" ht="40.5" customHeight="1">
      <c r="A20" s="139" t="s">
        <v>302</v>
      </c>
      <c r="B20" s="445" t="s">
        <v>303</v>
      </c>
      <c r="C20" s="439">
        <v>200</v>
      </c>
      <c r="D20" s="132">
        <v>20000</v>
      </c>
      <c r="E20" s="132"/>
      <c r="F20" s="132"/>
      <c r="G20" s="200">
        <f t="shared" si="0"/>
        <v>20000</v>
      </c>
    </row>
    <row r="21" spans="1:7" ht="46.5" customHeight="1">
      <c r="A21" s="139" t="s">
        <v>304</v>
      </c>
      <c r="B21" s="445" t="s">
        <v>305</v>
      </c>
      <c r="C21" s="439">
        <v>200</v>
      </c>
      <c r="D21" s="132">
        <v>8000</v>
      </c>
      <c r="E21" s="132"/>
      <c r="F21" s="132"/>
      <c r="G21" s="200">
        <f t="shared" si="0"/>
        <v>8000</v>
      </c>
    </row>
    <row r="22" spans="1:7" ht="78.75" customHeight="1">
      <c r="A22" s="141" t="s">
        <v>306</v>
      </c>
      <c r="B22" s="126" t="s">
        <v>307</v>
      </c>
      <c r="C22" s="486"/>
      <c r="D22" s="127">
        <f>D25</f>
        <v>277000</v>
      </c>
      <c r="E22" s="127"/>
      <c r="F22" s="134"/>
      <c r="G22" s="197">
        <f t="shared" si="0"/>
        <v>277000</v>
      </c>
    </row>
    <row r="23" spans="1:7" ht="21.75" customHeight="1">
      <c r="A23" s="128" t="s">
        <v>280</v>
      </c>
      <c r="B23" s="446" t="s">
        <v>308</v>
      </c>
      <c r="C23" s="487"/>
      <c r="D23" s="129">
        <f>D24</f>
        <v>277000</v>
      </c>
      <c r="E23" s="129"/>
      <c r="F23" s="129"/>
      <c r="G23" s="199">
        <f t="shared" si="0"/>
        <v>277000</v>
      </c>
    </row>
    <row r="24" spans="1:7" ht="44.25" customHeight="1">
      <c r="A24" s="131" t="s">
        <v>309</v>
      </c>
      <c r="B24" s="446" t="s">
        <v>310</v>
      </c>
      <c r="C24" s="487"/>
      <c r="D24" s="129">
        <f>D25</f>
        <v>277000</v>
      </c>
      <c r="E24" s="129"/>
      <c r="F24" s="129"/>
      <c r="G24" s="199">
        <f t="shared" si="0"/>
        <v>277000</v>
      </c>
    </row>
    <row r="25" spans="1:7" ht="44.25" customHeight="1">
      <c r="A25" s="131" t="s">
        <v>311</v>
      </c>
      <c r="B25" s="438" t="s">
        <v>312</v>
      </c>
      <c r="C25" s="439">
        <v>200</v>
      </c>
      <c r="D25" s="132">
        <v>277000</v>
      </c>
      <c r="E25" s="132"/>
      <c r="F25" s="132"/>
      <c r="G25" s="200">
        <f t="shared" si="0"/>
        <v>277000</v>
      </c>
    </row>
    <row r="26" spans="1:8" ht="81" customHeight="1">
      <c r="A26" s="141" t="s">
        <v>313</v>
      </c>
      <c r="B26" s="441">
        <v>1500000000</v>
      </c>
      <c r="C26" s="486"/>
      <c r="D26" s="127">
        <f>D29</f>
        <v>152040</v>
      </c>
      <c r="E26" s="127"/>
      <c r="F26" s="127"/>
      <c r="G26" s="197">
        <f t="shared" si="0"/>
        <v>152040</v>
      </c>
      <c r="H26" s="142"/>
    </row>
    <row r="27" spans="1:8" ht="25.5" customHeight="1">
      <c r="A27" s="128" t="s">
        <v>280</v>
      </c>
      <c r="B27" s="447">
        <v>1520000000</v>
      </c>
      <c r="C27" s="487"/>
      <c r="D27" s="129">
        <f>D28</f>
        <v>152040</v>
      </c>
      <c r="E27" s="129"/>
      <c r="F27" s="129"/>
      <c r="G27" s="199">
        <f t="shared" si="0"/>
        <v>152040</v>
      </c>
      <c r="H27" s="142"/>
    </row>
    <row r="28" spans="1:8" ht="66" customHeight="1">
      <c r="A28" s="143" t="s">
        <v>314</v>
      </c>
      <c r="B28" s="447">
        <v>1520100000</v>
      </c>
      <c r="C28" s="487"/>
      <c r="D28" s="129">
        <f>D29</f>
        <v>152040</v>
      </c>
      <c r="E28" s="129"/>
      <c r="F28" s="129"/>
      <c r="G28" s="199">
        <f t="shared" si="0"/>
        <v>152040</v>
      </c>
      <c r="H28" s="142"/>
    </row>
    <row r="29" spans="1:7" s="130" customFormat="1" ht="49.5" customHeight="1">
      <c r="A29" s="144" t="s">
        <v>314</v>
      </c>
      <c r="B29" s="448" t="s">
        <v>315</v>
      </c>
      <c r="C29" s="488">
        <v>200</v>
      </c>
      <c r="D29" s="145">
        <v>152040</v>
      </c>
      <c r="E29" s="145"/>
      <c r="F29" s="145"/>
      <c r="G29" s="200">
        <f t="shared" si="0"/>
        <v>152040</v>
      </c>
    </row>
    <row r="30" spans="1:7" ht="104.25" customHeight="1">
      <c r="A30" s="146" t="s">
        <v>316</v>
      </c>
      <c r="B30" s="449" t="s">
        <v>317</v>
      </c>
      <c r="C30" s="489"/>
      <c r="D30" s="147">
        <f>D31</f>
        <v>53506519.75</v>
      </c>
      <c r="E30" s="147">
        <f>E31</f>
        <v>840903</v>
      </c>
      <c r="F30" s="147"/>
      <c r="G30" s="197">
        <f t="shared" si="0"/>
        <v>54347422.75</v>
      </c>
    </row>
    <row r="31" spans="1:7" ht="24.75" customHeight="1">
      <c r="A31" s="128" t="s">
        <v>280</v>
      </c>
      <c r="B31" s="442" t="s">
        <v>318</v>
      </c>
      <c r="C31" s="487"/>
      <c r="D31" s="129">
        <f>D32</f>
        <v>53506519.75</v>
      </c>
      <c r="E31" s="129">
        <f>E32</f>
        <v>840903</v>
      </c>
      <c r="F31" s="129"/>
      <c r="G31" s="199">
        <f t="shared" si="0"/>
        <v>54347422.75</v>
      </c>
    </row>
    <row r="32" spans="1:7" ht="55.5" customHeight="1">
      <c r="A32" s="143" t="s">
        <v>319</v>
      </c>
      <c r="B32" s="442" t="s">
        <v>320</v>
      </c>
      <c r="C32" s="487"/>
      <c r="D32" s="129">
        <f>D33+D34+D35+D38</f>
        <v>53506519.75</v>
      </c>
      <c r="E32" s="129">
        <f>E33+E34+E35</f>
        <v>840903</v>
      </c>
      <c r="F32" s="129"/>
      <c r="G32" s="199">
        <f t="shared" si="0"/>
        <v>54347422.75</v>
      </c>
    </row>
    <row r="33" spans="1:7" ht="17.25" customHeight="1">
      <c r="A33" s="131" t="s">
        <v>321</v>
      </c>
      <c r="B33" s="443" t="s">
        <v>322</v>
      </c>
      <c r="C33" s="439">
        <v>200</v>
      </c>
      <c r="D33" s="132">
        <v>12384000</v>
      </c>
      <c r="E33" s="132"/>
      <c r="F33" s="132"/>
      <c r="G33" s="200">
        <f t="shared" si="0"/>
        <v>12384000</v>
      </c>
    </row>
    <row r="34" spans="1:7" ht="20.25" customHeight="1">
      <c r="A34" s="131" t="s">
        <v>323</v>
      </c>
      <c r="B34" s="443" t="s">
        <v>324</v>
      </c>
      <c r="C34" s="439">
        <v>200</v>
      </c>
      <c r="D34" s="132">
        <v>1828000</v>
      </c>
      <c r="E34" s="132">
        <v>840903</v>
      </c>
      <c r="F34" s="132"/>
      <c r="G34" s="200">
        <f t="shared" si="0"/>
        <v>2668903</v>
      </c>
    </row>
    <row r="35" spans="1:7" ht="95.25" customHeight="1">
      <c r="A35" s="131" t="s">
        <v>497</v>
      </c>
      <c r="B35" s="443" t="s">
        <v>496</v>
      </c>
      <c r="C35" s="439">
        <v>200</v>
      </c>
      <c r="D35" s="132">
        <f>D36+D37</f>
        <v>11953064.06</v>
      </c>
      <c r="E35" s="132"/>
      <c r="F35" s="132"/>
      <c r="G35" s="200">
        <f t="shared" si="0"/>
        <v>11953064.06</v>
      </c>
    </row>
    <row r="36" spans="1:7" ht="20.25" customHeight="1">
      <c r="A36" s="376" t="s">
        <v>476</v>
      </c>
      <c r="B36" s="443"/>
      <c r="C36" s="439"/>
      <c r="D36" s="391">
        <v>11833533.41</v>
      </c>
      <c r="E36" s="132"/>
      <c r="F36" s="132"/>
      <c r="G36" s="380">
        <f t="shared" si="0"/>
        <v>11833533.41</v>
      </c>
    </row>
    <row r="37" spans="1:7" ht="23.25" customHeight="1">
      <c r="A37" s="376" t="s">
        <v>477</v>
      </c>
      <c r="B37" s="443"/>
      <c r="C37" s="439"/>
      <c r="D37" s="391">
        <v>119530.65</v>
      </c>
      <c r="E37" s="132"/>
      <c r="F37" s="132"/>
      <c r="G37" s="380">
        <f t="shared" si="0"/>
        <v>119530.65</v>
      </c>
    </row>
    <row r="38" spans="1:7" ht="72.75" customHeight="1">
      <c r="A38" s="131" t="s">
        <v>551</v>
      </c>
      <c r="B38" s="445" t="s">
        <v>550</v>
      </c>
      <c r="C38" s="439">
        <v>200</v>
      </c>
      <c r="D38" s="200">
        <f>D39</f>
        <v>27341455.689999998</v>
      </c>
      <c r="E38" s="132"/>
      <c r="F38" s="132"/>
      <c r="G38" s="200">
        <f t="shared" si="0"/>
        <v>27341455.689999998</v>
      </c>
    </row>
    <row r="39" spans="1:7" ht="49.5" customHeight="1">
      <c r="A39" s="139" t="s">
        <v>443</v>
      </c>
      <c r="B39" s="445" t="s">
        <v>550</v>
      </c>
      <c r="C39" s="439"/>
      <c r="D39" s="200">
        <f>D40+D41</f>
        <v>27341455.689999998</v>
      </c>
      <c r="E39" s="132"/>
      <c r="F39" s="132"/>
      <c r="G39" s="200">
        <f t="shared" si="0"/>
        <v>27341455.689999998</v>
      </c>
    </row>
    <row r="40" spans="1:7" ht="19.5" customHeight="1">
      <c r="A40" s="376" t="s">
        <v>476</v>
      </c>
      <c r="B40" s="443"/>
      <c r="C40" s="439"/>
      <c r="D40" s="391">
        <v>25974382.9</v>
      </c>
      <c r="E40" s="132"/>
      <c r="F40" s="132"/>
      <c r="G40" s="380">
        <f t="shared" si="0"/>
        <v>25974382.9</v>
      </c>
    </row>
    <row r="41" spans="1:7" ht="17.25" customHeight="1">
      <c r="A41" s="376" t="s">
        <v>477</v>
      </c>
      <c r="B41" s="443"/>
      <c r="C41" s="439"/>
      <c r="D41" s="391">
        <v>1367072.79</v>
      </c>
      <c r="E41" s="132"/>
      <c r="F41" s="132"/>
      <c r="G41" s="380">
        <f t="shared" si="0"/>
        <v>1367072.79</v>
      </c>
    </row>
    <row r="42" spans="1:7" ht="56.25" customHeight="1">
      <c r="A42" s="148" t="s">
        <v>325</v>
      </c>
      <c r="B42" s="450" t="s">
        <v>326</v>
      </c>
      <c r="C42" s="490"/>
      <c r="D42" s="149">
        <f>D45</f>
        <v>470000</v>
      </c>
      <c r="E42" s="149"/>
      <c r="F42" s="149"/>
      <c r="G42" s="435">
        <f t="shared" si="0"/>
        <v>470000</v>
      </c>
    </row>
    <row r="43" spans="1:7" ht="29.25" customHeight="1">
      <c r="A43" s="128" t="s">
        <v>280</v>
      </c>
      <c r="B43" s="442" t="s">
        <v>327</v>
      </c>
      <c r="C43" s="487"/>
      <c r="D43" s="129">
        <f>D44</f>
        <v>470000</v>
      </c>
      <c r="E43" s="129"/>
      <c r="F43" s="129"/>
      <c r="G43" s="199">
        <f t="shared" si="0"/>
        <v>470000</v>
      </c>
    </row>
    <row r="44" spans="1:7" ht="35.25" customHeight="1">
      <c r="A44" s="150" t="s">
        <v>328</v>
      </c>
      <c r="B44" s="442" t="s">
        <v>329</v>
      </c>
      <c r="C44" s="487"/>
      <c r="D44" s="129">
        <f>D45</f>
        <v>470000</v>
      </c>
      <c r="E44" s="129"/>
      <c r="F44" s="129"/>
      <c r="G44" s="199">
        <f t="shared" si="0"/>
        <v>470000</v>
      </c>
    </row>
    <row r="45" spans="1:7" ht="26.25" customHeight="1">
      <c r="A45" s="151" t="s">
        <v>328</v>
      </c>
      <c r="B45" s="451" t="s">
        <v>330</v>
      </c>
      <c r="C45" s="491">
        <v>200</v>
      </c>
      <c r="D45" s="152">
        <v>470000</v>
      </c>
      <c r="E45" s="152"/>
      <c r="F45" s="152"/>
      <c r="G45" s="200">
        <f t="shared" si="0"/>
        <v>470000</v>
      </c>
    </row>
    <row r="46" spans="1:7" s="154" customFormat="1" ht="96" customHeight="1">
      <c r="A46" s="153" t="s">
        <v>331</v>
      </c>
      <c r="B46" s="449" t="s">
        <v>332</v>
      </c>
      <c r="C46" s="489"/>
      <c r="D46" s="147">
        <f>D49</f>
        <v>3994300</v>
      </c>
      <c r="E46" s="147">
        <f>E49</f>
        <v>40000</v>
      </c>
      <c r="F46" s="147">
        <f>F49</f>
        <v>0</v>
      </c>
      <c r="G46" s="197">
        <f t="shared" si="0"/>
        <v>4034300</v>
      </c>
    </row>
    <row r="47" spans="1:7" s="154" customFormat="1" ht="25.5" customHeight="1">
      <c r="A47" s="128" t="s">
        <v>280</v>
      </c>
      <c r="B47" s="442" t="s">
        <v>333</v>
      </c>
      <c r="C47" s="487"/>
      <c r="D47" s="129">
        <f>D48</f>
        <v>3994300</v>
      </c>
      <c r="E47" s="129">
        <f>E48</f>
        <v>40000</v>
      </c>
      <c r="F47" s="129"/>
      <c r="G47" s="199">
        <f t="shared" si="0"/>
        <v>4034300</v>
      </c>
    </row>
    <row r="48" spans="1:7" s="154" customFormat="1" ht="69" customHeight="1">
      <c r="A48" s="155" t="s">
        <v>334</v>
      </c>
      <c r="B48" s="442" t="s">
        <v>335</v>
      </c>
      <c r="C48" s="487"/>
      <c r="D48" s="129">
        <f>D49</f>
        <v>3994300</v>
      </c>
      <c r="E48" s="129">
        <f>E49</f>
        <v>40000</v>
      </c>
      <c r="F48" s="129"/>
      <c r="G48" s="199">
        <f t="shared" si="0"/>
        <v>4034300</v>
      </c>
    </row>
    <row r="49" spans="1:7" s="154" customFormat="1" ht="75" customHeight="1">
      <c r="A49" s="156" t="s">
        <v>336</v>
      </c>
      <c r="B49" s="451" t="s">
        <v>337</v>
      </c>
      <c r="C49" s="492">
        <v>200</v>
      </c>
      <c r="D49" s="152">
        <v>3994300</v>
      </c>
      <c r="E49" s="152">
        <v>40000</v>
      </c>
      <c r="F49" s="152"/>
      <c r="G49" s="200">
        <f t="shared" si="0"/>
        <v>4034300</v>
      </c>
    </row>
    <row r="50" spans="1:7" s="159" customFormat="1" ht="68.25" customHeight="1">
      <c r="A50" s="157" t="s">
        <v>338</v>
      </c>
      <c r="B50" s="449" t="s">
        <v>339</v>
      </c>
      <c r="C50" s="493"/>
      <c r="D50" s="158">
        <f>D53</f>
        <v>280000</v>
      </c>
      <c r="E50" s="158"/>
      <c r="F50" s="158"/>
      <c r="G50" s="197">
        <f t="shared" si="0"/>
        <v>280000</v>
      </c>
    </row>
    <row r="51" spans="1:7" s="159" customFormat="1" ht="26.25" customHeight="1">
      <c r="A51" s="128" t="s">
        <v>280</v>
      </c>
      <c r="B51" s="442" t="s">
        <v>340</v>
      </c>
      <c r="C51" s="487"/>
      <c r="D51" s="129">
        <f>D52</f>
        <v>280000</v>
      </c>
      <c r="E51" s="129"/>
      <c r="F51" s="129"/>
      <c r="G51" s="199">
        <f t="shared" si="0"/>
        <v>280000</v>
      </c>
    </row>
    <row r="52" spans="1:7" s="159" customFormat="1" ht="33.75" customHeight="1">
      <c r="A52" s="160" t="s">
        <v>341</v>
      </c>
      <c r="B52" s="442" t="s">
        <v>342</v>
      </c>
      <c r="C52" s="487"/>
      <c r="D52" s="129">
        <f>D53</f>
        <v>280000</v>
      </c>
      <c r="E52" s="129"/>
      <c r="F52" s="129"/>
      <c r="G52" s="199">
        <f t="shared" si="0"/>
        <v>280000</v>
      </c>
    </row>
    <row r="53" spans="1:7" s="159" customFormat="1" ht="44.25" customHeight="1">
      <c r="A53" s="161" t="s">
        <v>343</v>
      </c>
      <c r="B53" s="451" t="s">
        <v>344</v>
      </c>
      <c r="C53" s="494">
        <v>200</v>
      </c>
      <c r="D53" s="162">
        <v>280000</v>
      </c>
      <c r="E53" s="152"/>
      <c r="F53" s="152"/>
      <c r="G53" s="199">
        <f t="shared" si="0"/>
        <v>280000</v>
      </c>
    </row>
    <row r="54" spans="1:7" s="154" customFormat="1" ht="53.25" customHeight="1">
      <c r="A54" s="163" t="s">
        <v>345</v>
      </c>
      <c r="B54" s="452" t="s">
        <v>346</v>
      </c>
      <c r="C54" s="489"/>
      <c r="D54" s="147">
        <f>D55</f>
        <v>10319784</v>
      </c>
      <c r="E54" s="147">
        <f>E55</f>
        <v>100925.87</v>
      </c>
      <c r="F54" s="147"/>
      <c r="G54" s="197">
        <f t="shared" si="0"/>
        <v>10420709.87</v>
      </c>
    </row>
    <row r="55" spans="1:7" s="154" customFormat="1" ht="23.25" customHeight="1">
      <c r="A55" s="128" t="s">
        <v>280</v>
      </c>
      <c r="B55" s="442" t="s">
        <v>347</v>
      </c>
      <c r="C55" s="487"/>
      <c r="D55" s="129">
        <f>D56</f>
        <v>10319784</v>
      </c>
      <c r="E55" s="129">
        <f>E56</f>
        <v>100925.87</v>
      </c>
      <c r="F55" s="129"/>
      <c r="G55" s="199">
        <f t="shared" si="0"/>
        <v>10420709.87</v>
      </c>
    </row>
    <row r="56" spans="1:7" s="154" customFormat="1" ht="27" customHeight="1">
      <c r="A56" s="164" t="s">
        <v>348</v>
      </c>
      <c r="B56" s="442" t="s">
        <v>349</v>
      </c>
      <c r="C56" s="487"/>
      <c r="D56" s="129">
        <f>D57+D58</f>
        <v>10319784</v>
      </c>
      <c r="E56" s="129">
        <f>E57+E58</f>
        <v>100925.87</v>
      </c>
      <c r="F56" s="129"/>
      <c r="G56" s="199">
        <f t="shared" si="0"/>
        <v>10420709.87</v>
      </c>
    </row>
    <row r="57" spans="1:7" s="154" customFormat="1" ht="17.25" customHeight="1">
      <c r="A57" s="156" t="s">
        <v>350</v>
      </c>
      <c r="B57" s="453" t="s">
        <v>351</v>
      </c>
      <c r="C57" s="495">
        <v>200</v>
      </c>
      <c r="D57" s="152">
        <v>5869784</v>
      </c>
      <c r="E57" s="152">
        <v>100925.87</v>
      </c>
      <c r="F57" s="152"/>
      <c r="G57" s="200">
        <f t="shared" si="0"/>
        <v>5970709.87</v>
      </c>
    </row>
    <row r="58" spans="1:7" s="154" customFormat="1" ht="26.25" customHeight="1">
      <c r="A58" s="139" t="s">
        <v>352</v>
      </c>
      <c r="B58" s="453" t="s">
        <v>353</v>
      </c>
      <c r="C58" s="496">
        <v>200</v>
      </c>
      <c r="D58" s="165">
        <v>4450000</v>
      </c>
      <c r="E58" s="165"/>
      <c r="F58" s="166"/>
      <c r="G58" s="200">
        <f t="shared" si="0"/>
        <v>4450000</v>
      </c>
    </row>
    <row r="59" spans="1:7" s="154" customFormat="1" ht="72" customHeight="1">
      <c r="A59" s="167" t="s">
        <v>354</v>
      </c>
      <c r="B59" s="454">
        <v>1000000000</v>
      </c>
      <c r="C59" s="486"/>
      <c r="D59" s="168">
        <f>D61</f>
        <v>24000</v>
      </c>
      <c r="E59" s="168"/>
      <c r="F59" s="168"/>
      <c r="G59" s="197">
        <f t="shared" si="0"/>
        <v>24000</v>
      </c>
    </row>
    <row r="60" spans="1:7" s="170" customFormat="1" ht="24.75" customHeight="1">
      <c r="A60" s="128" t="s">
        <v>280</v>
      </c>
      <c r="B60" s="455">
        <v>1020000000</v>
      </c>
      <c r="C60" s="497"/>
      <c r="D60" s="169">
        <f>D61</f>
        <v>24000</v>
      </c>
      <c r="E60" s="169"/>
      <c r="F60" s="169"/>
      <c r="G60" s="199">
        <f t="shared" si="0"/>
        <v>24000</v>
      </c>
    </row>
    <row r="61" spans="1:7" s="154" customFormat="1" ht="41.25" customHeight="1">
      <c r="A61" s="171" t="s">
        <v>355</v>
      </c>
      <c r="B61" s="456">
        <v>1020100000</v>
      </c>
      <c r="C61" s="439"/>
      <c r="D61" s="172">
        <f>D62</f>
        <v>24000</v>
      </c>
      <c r="E61" s="172"/>
      <c r="F61" s="172"/>
      <c r="G61" s="199">
        <f t="shared" si="0"/>
        <v>24000</v>
      </c>
    </row>
    <row r="62" spans="1:7" s="154" customFormat="1" ht="24" customHeight="1">
      <c r="A62" s="139" t="s">
        <v>356</v>
      </c>
      <c r="B62" s="438">
        <v>1020120100</v>
      </c>
      <c r="C62" s="439">
        <v>200</v>
      </c>
      <c r="D62" s="132">
        <v>24000</v>
      </c>
      <c r="E62" s="132"/>
      <c r="F62" s="132"/>
      <c r="G62" s="200">
        <f t="shared" si="0"/>
        <v>24000</v>
      </c>
    </row>
    <row r="63" spans="1:7" s="154" customFormat="1" ht="42.75" customHeight="1">
      <c r="A63" s="173" t="s">
        <v>357</v>
      </c>
      <c r="B63" s="454">
        <v>1200000000</v>
      </c>
      <c r="C63" s="486"/>
      <c r="D63" s="127">
        <f>D64</f>
        <v>24063349.169999998</v>
      </c>
      <c r="E63" s="127">
        <f>E64</f>
        <v>20000</v>
      </c>
      <c r="F63" s="127"/>
      <c r="G63" s="197">
        <f t="shared" si="0"/>
        <v>24083349.169999998</v>
      </c>
    </row>
    <row r="64" spans="1:7" s="154" customFormat="1" ht="25.5" customHeight="1">
      <c r="A64" s="128" t="s">
        <v>280</v>
      </c>
      <c r="B64" s="457">
        <v>1220000000</v>
      </c>
      <c r="C64" s="487"/>
      <c r="D64" s="129">
        <f>D65+D69+D72+D73+D74+D78+D81+D82+D83+D86+D90+D91</f>
        <v>24063349.169999998</v>
      </c>
      <c r="E64" s="129">
        <f>E65+E69+E72+E73+E74+E78+E81+E82+E83+E86+E90+E91</f>
        <v>20000</v>
      </c>
      <c r="F64" s="129"/>
      <c r="G64" s="199">
        <f t="shared" si="0"/>
        <v>24083349.169999998</v>
      </c>
    </row>
    <row r="65" spans="1:7" s="154" customFormat="1" ht="23.25" customHeight="1">
      <c r="A65" s="174" t="s">
        <v>358</v>
      </c>
      <c r="B65" s="458">
        <v>1220100000</v>
      </c>
      <c r="C65" s="498"/>
      <c r="D65" s="175">
        <f>D66</f>
        <v>5321696.8</v>
      </c>
      <c r="E65" s="175"/>
      <c r="F65" s="175"/>
      <c r="G65" s="515">
        <f t="shared" si="0"/>
        <v>5321696.8</v>
      </c>
    </row>
    <row r="66" spans="1:7" s="154" customFormat="1" ht="63" customHeight="1">
      <c r="A66" s="176" t="s">
        <v>359</v>
      </c>
      <c r="B66" s="459" t="s">
        <v>360</v>
      </c>
      <c r="C66" s="487"/>
      <c r="D66" s="177">
        <f>D67+D68</f>
        <v>5321696.8</v>
      </c>
      <c r="E66" s="177"/>
      <c r="F66" s="177"/>
      <c r="G66" s="200">
        <f t="shared" si="0"/>
        <v>5321696.8</v>
      </c>
    </row>
    <row r="67" spans="1:7" s="154" customFormat="1" ht="63.75" customHeight="1">
      <c r="A67" s="131" t="s">
        <v>361</v>
      </c>
      <c r="B67" s="460" t="s">
        <v>360</v>
      </c>
      <c r="C67" s="439">
        <v>100</v>
      </c>
      <c r="D67" s="132">
        <v>4347839.6</v>
      </c>
      <c r="E67" s="178"/>
      <c r="F67" s="178"/>
      <c r="G67" s="200">
        <f t="shared" si="0"/>
        <v>4347839.6</v>
      </c>
    </row>
    <row r="68" spans="1:7" s="154" customFormat="1" ht="60.75" customHeight="1">
      <c r="A68" s="131" t="s">
        <v>361</v>
      </c>
      <c r="B68" s="460" t="s">
        <v>360</v>
      </c>
      <c r="C68" s="439">
        <v>200</v>
      </c>
      <c r="D68" s="132">
        <v>973857.2</v>
      </c>
      <c r="E68" s="178"/>
      <c r="F68" s="178"/>
      <c r="G68" s="200">
        <f t="shared" si="0"/>
        <v>973857.2</v>
      </c>
    </row>
    <row r="69" spans="1:7" s="154" customFormat="1" ht="60.75" customHeight="1">
      <c r="A69" s="186" t="s">
        <v>479</v>
      </c>
      <c r="B69" s="461" t="s">
        <v>478</v>
      </c>
      <c r="C69" s="499">
        <v>200</v>
      </c>
      <c r="D69" s="175">
        <v>78947.37</v>
      </c>
      <c r="E69" s="386"/>
      <c r="F69" s="386"/>
      <c r="G69" s="515">
        <f t="shared" si="0"/>
        <v>78947.37</v>
      </c>
    </row>
    <row r="70" spans="1:7" s="154" customFormat="1" ht="25.5" customHeight="1">
      <c r="A70" s="390" t="s">
        <v>476</v>
      </c>
      <c r="B70" s="462"/>
      <c r="C70" s="500"/>
      <c r="D70" s="377">
        <v>75000</v>
      </c>
      <c r="E70" s="388"/>
      <c r="F70" s="388"/>
      <c r="G70" s="200">
        <f t="shared" si="0"/>
        <v>75000</v>
      </c>
    </row>
    <row r="71" spans="1:7" s="154" customFormat="1" ht="18.75" customHeight="1">
      <c r="A71" s="390" t="s">
        <v>477</v>
      </c>
      <c r="B71" s="462"/>
      <c r="C71" s="500"/>
      <c r="D71" s="377">
        <v>3947.37</v>
      </c>
      <c r="E71" s="388"/>
      <c r="F71" s="388"/>
      <c r="G71" s="200">
        <f t="shared" si="0"/>
        <v>3947.37</v>
      </c>
    </row>
    <row r="72" spans="1:7" s="154" customFormat="1" ht="79.5" customHeight="1">
      <c r="A72" s="387" t="s">
        <v>485</v>
      </c>
      <c r="B72" s="461" t="s">
        <v>483</v>
      </c>
      <c r="C72" s="499">
        <v>100</v>
      </c>
      <c r="D72" s="175">
        <v>773844.15</v>
      </c>
      <c r="E72" s="385"/>
      <c r="F72" s="385"/>
      <c r="G72" s="515">
        <f t="shared" si="0"/>
        <v>773844.15</v>
      </c>
    </row>
    <row r="73" spans="1:7" s="154" customFormat="1" ht="75" customHeight="1">
      <c r="A73" s="387" t="s">
        <v>486</v>
      </c>
      <c r="B73" s="461" t="s">
        <v>484</v>
      </c>
      <c r="C73" s="499">
        <v>100</v>
      </c>
      <c r="D73" s="175">
        <v>40728.74</v>
      </c>
      <c r="E73" s="385"/>
      <c r="F73" s="385"/>
      <c r="G73" s="515">
        <f t="shared" si="0"/>
        <v>40728.74</v>
      </c>
    </row>
    <row r="74" spans="1:7" s="154" customFormat="1" ht="30.75" customHeight="1">
      <c r="A74" s="179" t="s">
        <v>362</v>
      </c>
      <c r="B74" s="463" t="s">
        <v>363</v>
      </c>
      <c r="C74" s="501"/>
      <c r="D74" s="180">
        <f>D75+D76+D77</f>
        <v>5810248.41</v>
      </c>
      <c r="E74" s="180"/>
      <c r="F74" s="180"/>
      <c r="G74" s="515">
        <f aca="true" t="shared" si="1" ref="G74:G151">D74+E74</f>
        <v>5810248.41</v>
      </c>
    </row>
    <row r="75" spans="1:7" s="154" customFormat="1" ht="51" customHeight="1">
      <c r="A75" s="131" t="s">
        <v>364</v>
      </c>
      <c r="B75" s="464" t="s">
        <v>365</v>
      </c>
      <c r="C75" s="439">
        <v>100</v>
      </c>
      <c r="D75" s="181">
        <v>4589759.41</v>
      </c>
      <c r="E75" s="181"/>
      <c r="F75" s="181"/>
      <c r="G75" s="200">
        <f t="shared" si="1"/>
        <v>4589759.41</v>
      </c>
    </row>
    <row r="76" spans="1:7" s="154" customFormat="1" ht="54" customHeight="1">
      <c r="A76" s="131" t="s">
        <v>364</v>
      </c>
      <c r="B76" s="464" t="s">
        <v>365</v>
      </c>
      <c r="C76" s="439">
        <v>200</v>
      </c>
      <c r="D76" s="181">
        <v>1193062</v>
      </c>
      <c r="E76" s="181"/>
      <c r="F76" s="181"/>
      <c r="G76" s="200">
        <f t="shared" si="1"/>
        <v>1193062</v>
      </c>
    </row>
    <row r="77" spans="1:7" s="154" customFormat="1" ht="54" customHeight="1">
      <c r="A77" s="182" t="s">
        <v>364</v>
      </c>
      <c r="B77" s="464" t="s">
        <v>365</v>
      </c>
      <c r="C77" s="502">
        <v>800</v>
      </c>
      <c r="D77" s="183">
        <v>27427</v>
      </c>
      <c r="E77" s="183"/>
      <c r="F77" s="183"/>
      <c r="G77" s="200">
        <f t="shared" si="1"/>
        <v>27427</v>
      </c>
    </row>
    <row r="78" spans="1:7" s="154" customFormat="1" ht="84.75" customHeight="1">
      <c r="A78" s="186" t="s">
        <v>366</v>
      </c>
      <c r="B78" s="90">
        <v>1220290020</v>
      </c>
      <c r="C78" s="499"/>
      <c r="D78" s="175">
        <f>D79+D80</f>
        <v>487600</v>
      </c>
      <c r="E78" s="175"/>
      <c r="F78" s="175"/>
      <c r="G78" s="515">
        <f t="shared" si="1"/>
        <v>487600</v>
      </c>
    </row>
    <row r="79" spans="1:7" s="154" customFormat="1" ht="84.75" customHeight="1">
      <c r="A79" s="184" t="s">
        <v>460</v>
      </c>
      <c r="B79" s="465">
        <v>1220290020</v>
      </c>
      <c r="C79" s="439">
        <v>100</v>
      </c>
      <c r="D79" s="213">
        <v>475985.16</v>
      </c>
      <c r="E79" s="213"/>
      <c r="F79" s="129"/>
      <c r="G79" s="200">
        <f t="shared" si="1"/>
        <v>475985.16</v>
      </c>
    </row>
    <row r="80" spans="1:7" s="154" customFormat="1" ht="84.75" customHeight="1">
      <c r="A80" s="184" t="s">
        <v>460</v>
      </c>
      <c r="B80" s="465">
        <v>1220290020</v>
      </c>
      <c r="C80" s="439">
        <v>200</v>
      </c>
      <c r="D80" s="213">
        <v>11614.84</v>
      </c>
      <c r="E80" s="213"/>
      <c r="F80" s="129"/>
      <c r="G80" s="200">
        <f t="shared" si="1"/>
        <v>11614.84</v>
      </c>
    </row>
    <row r="81" spans="1:7" s="154" customFormat="1" ht="84.75" customHeight="1">
      <c r="A81" s="387" t="s">
        <v>485</v>
      </c>
      <c r="B81" s="90">
        <v>1220280340</v>
      </c>
      <c r="C81" s="499">
        <v>100</v>
      </c>
      <c r="D81" s="175">
        <v>2321532.44</v>
      </c>
      <c r="E81" s="384"/>
      <c r="F81" s="384"/>
      <c r="G81" s="515">
        <f t="shared" si="1"/>
        <v>2321532.44</v>
      </c>
    </row>
    <row r="82" spans="1:7" s="154" customFormat="1" ht="84.75" customHeight="1">
      <c r="A82" s="387" t="s">
        <v>486</v>
      </c>
      <c r="B82" s="90" t="s">
        <v>488</v>
      </c>
      <c r="C82" s="499">
        <v>100</v>
      </c>
      <c r="D82" s="175">
        <v>122186.22</v>
      </c>
      <c r="E82" s="384"/>
      <c r="F82" s="384"/>
      <c r="G82" s="515">
        <f t="shared" si="1"/>
        <v>122186.22</v>
      </c>
    </row>
    <row r="83" spans="1:7" s="154" customFormat="1" ht="66" customHeight="1">
      <c r="A83" s="179" t="s">
        <v>492</v>
      </c>
      <c r="B83" s="90" t="s">
        <v>491</v>
      </c>
      <c r="C83" s="499">
        <v>200</v>
      </c>
      <c r="D83" s="175">
        <f>D84+D85</f>
        <v>35902</v>
      </c>
      <c r="E83" s="175"/>
      <c r="F83" s="175"/>
      <c r="G83" s="515">
        <f t="shared" si="1"/>
        <v>35902</v>
      </c>
    </row>
    <row r="84" spans="1:7" s="154" customFormat="1" ht="21.75" customHeight="1">
      <c r="A84" s="376" t="s">
        <v>476</v>
      </c>
      <c r="B84" s="466"/>
      <c r="C84" s="500"/>
      <c r="D84" s="380">
        <v>34106</v>
      </c>
      <c r="E84" s="380"/>
      <c r="F84" s="177"/>
      <c r="G84" s="380">
        <f t="shared" si="1"/>
        <v>34106</v>
      </c>
    </row>
    <row r="85" spans="1:7" s="154" customFormat="1" ht="20.25" customHeight="1">
      <c r="A85" s="376" t="s">
        <v>477</v>
      </c>
      <c r="B85" s="466"/>
      <c r="C85" s="500"/>
      <c r="D85" s="380">
        <v>1796</v>
      </c>
      <c r="E85" s="380"/>
      <c r="F85" s="177"/>
      <c r="G85" s="380">
        <f t="shared" si="1"/>
        <v>1796</v>
      </c>
    </row>
    <row r="86" spans="1:7" s="154" customFormat="1" ht="51" customHeight="1">
      <c r="A86" s="389" t="s">
        <v>367</v>
      </c>
      <c r="B86" s="467">
        <v>1220300000</v>
      </c>
      <c r="C86" s="501"/>
      <c r="D86" s="187">
        <f>D87+D88+D89</f>
        <v>6830587.59</v>
      </c>
      <c r="E86" s="187">
        <f>E87+E88+E89</f>
        <v>20000</v>
      </c>
      <c r="F86" s="187"/>
      <c r="G86" s="515">
        <f t="shared" si="1"/>
        <v>6850587.59</v>
      </c>
    </row>
    <row r="87" spans="1:7" s="154" customFormat="1" ht="50.25" customHeight="1">
      <c r="A87" s="131" t="s">
        <v>368</v>
      </c>
      <c r="B87" s="423">
        <v>1220300050</v>
      </c>
      <c r="C87" s="439">
        <v>100</v>
      </c>
      <c r="D87" s="132">
        <v>5077387.59</v>
      </c>
      <c r="E87" s="178"/>
      <c r="F87" s="132"/>
      <c r="G87" s="200">
        <f t="shared" si="1"/>
        <v>5077387.59</v>
      </c>
    </row>
    <row r="88" spans="1:7" s="154" customFormat="1" ht="51" customHeight="1">
      <c r="A88" s="131" t="s">
        <v>368</v>
      </c>
      <c r="B88" s="423">
        <v>1220300050</v>
      </c>
      <c r="C88" s="439">
        <v>200</v>
      </c>
      <c r="D88" s="132">
        <v>1751700</v>
      </c>
      <c r="E88" s="177">
        <v>20000</v>
      </c>
      <c r="F88" s="132"/>
      <c r="G88" s="200">
        <f t="shared" si="1"/>
        <v>1771700</v>
      </c>
    </row>
    <row r="89" spans="1:7" s="154" customFormat="1" ht="53.25" customHeight="1">
      <c r="A89" s="131" t="s">
        <v>368</v>
      </c>
      <c r="B89" s="423">
        <v>1220300050</v>
      </c>
      <c r="C89" s="439">
        <v>800</v>
      </c>
      <c r="D89" s="132">
        <v>1500</v>
      </c>
      <c r="E89" s="132"/>
      <c r="F89" s="132"/>
      <c r="G89" s="200">
        <f t="shared" si="1"/>
        <v>1500</v>
      </c>
    </row>
    <row r="90" spans="1:7" s="154" customFormat="1" ht="72" customHeight="1">
      <c r="A90" s="387" t="s">
        <v>485</v>
      </c>
      <c r="B90" s="468">
        <v>1220380340</v>
      </c>
      <c r="C90" s="499">
        <v>100</v>
      </c>
      <c r="D90" s="175">
        <v>2128071.41</v>
      </c>
      <c r="E90" s="384"/>
      <c r="F90" s="384"/>
      <c r="G90" s="515">
        <f t="shared" si="1"/>
        <v>2128071.41</v>
      </c>
    </row>
    <row r="91" spans="1:7" s="154" customFormat="1" ht="80.25" customHeight="1">
      <c r="A91" s="387" t="s">
        <v>486</v>
      </c>
      <c r="B91" s="468" t="s">
        <v>489</v>
      </c>
      <c r="C91" s="499">
        <v>100</v>
      </c>
      <c r="D91" s="175">
        <v>112004.04</v>
      </c>
      <c r="E91" s="384"/>
      <c r="F91" s="384"/>
      <c r="G91" s="515">
        <f t="shared" si="1"/>
        <v>112004.04</v>
      </c>
    </row>
    <row r="92" spans="1:7" ht="97.5" customHeight="1">
      <c r="A92" s="189" t="s">
        <v>369</v>
      </c>
      <c r="B92" s="469">
        <v>1300000000</v>
      </c>
      <c r="C92" s="503"/>
      <c r="D92" s="190">
        <f>D95</f>
        <v>32484</v>
      </c>
      <c r="E92" s="190"/>
      <c r="F92" s="190"/>
      <c r="G92" s="197">
        <f t="shared" si="1"/>
        <v>32484</v>
      </c>
    </row>
    <row r="93" spans="1:7" ht="24" customHeight="1">
      <c r="A93" s="128" t="s">
        <v>280</v>
      </c>
      <c r="B93" s="447">
        <v>1320000000</v>
      </c>
      <c r="C93" s="487"/>
      <c r="D93" s="129">
        <f>D94</f>
        <v>32484</v>
      </c>
      <c r="E93" s="129"/>
      <c r="F93" s="129"/>
      <c r="G93" s="199">
        <f t="shared" si="1"/>
        <v>32484</v>
      </c>
    </row>
    <row r="94" spans="1:7" ht="54.75" customHeight="1">
      <c r="A94" s="191" t="s">
        <v>370</v>
      </c>
      <c r="B94" s="470">
        <v>1320100000</v>
      </c>
      <c r="C94" s="504"/>
      <c r="D94" s="129">
        <f>D95</f>
        <v>32484</v>
      </c>
      <c r="E94" s="129"/>
      <c r="F94" s="129"/>
      <c r="G94" s="199">
        <f t="shared" si="1"/>
        <v>32484</v>
      </c>
    </row>
    <row r="95" spans="1:7" ht="57.75" customHeight="1">
      <c r="A95" s="192" t="s">
        <v>371</v>
      </c>
      <c r="B95" s="471" t="s">
        <v>372</v>
      </c>
      <c r="C95" s="492">
        <v>300</v>
      </c>
      <c r="D95" s="162">
        <v>32484</v>
      </c>
      <c r="E95" s="162"/>
      <c r="F95" s="162"/>
      <c r="G95" s="200">
        <f t="shared" si="1"/>
        <v>32484</v>
      </c>
    </row>
    <row r="96" spans="1:7" ht="58.5" customHeight="1">
      <c r="A96" s="193" t="s">
        <v>373</v>
      </c>
      <c r="B96" s="472">
        <v>1400000000</v>
      </c>
      <c r="C96" s="505"/>
      <c r="D96" s="158">
        <f>D99</f>
        <v>737220</v>
      </c>
      <c r="E96" s="158"/>
      <c r="F96" s="158"/>
      <c r="G96" s="197">
        <f t="shared" si="1"/>
        <v>737220</v>
      </c>
    </row>
    <row r="97" spans="1:7" ht="24.75" customHeight="1">
      <c r="A97" s="128" t="s">
        <v>280</v>
      </c>
      <c r="B97" s="128">
        <v>1420000000</v>
      </c>
      <c r="C97" s="487"/>
      <c r="D97" s="129">
        <f>D98</f>
        <v>737220</v>
      </c>
      <c r="E97" s="129"/>
      <c r="F97" s="129"/>
      <c r="G97" s="199">
        <f t="shared" si="1"/>
        <v>737220</v>
      </c>
    </row>
    <row r="98" spans="1:7" ht="58.5" customHeight="1">
      <c r="A98" s="194" t="s">
        <v>374</v>
      </c>
      <c r="B98" s="128">
        <v>1420100000</v>
      </c>
      <c r="C98" s="487"/>
      <c r="D98" s="129">
        <f>D99</f>
        <v>737220</v>
      </c>
      <c r="E98" s="129"/>
      <c r="F98" s="129"/>
      <c r="G98" s="199">
        <f t="shared" si="1"/>
        <v>737220</v>
      </c>
    </row>
    <row r="99" spans="1:7" ht="74.25" customHeight="1">
      <c r="A99" s="161" t="s">
        <v>375</v>
      </c>
      <c r="B99" s="473" t="s">
        <v>376</v>
      </c>
      <c r="C99" s="506">
        <v>200</v>
      </c>
      <c r="D99" s="195">
        <v>737220</v>
      </c>
      <c r="E99" s="162"/>
      <c r="F99" s="162"/>
      <c r="G99" s="200">
        <f t="shared" si="1"/>
        <v>737220</v>
      </c>
    </row>
    <row r="100" spans="1:7" ht="94.5" customHeight="1">
      <c r="A100" s="126" t="s">
        <v>377</v>
      </c>
      <c r="B100" s="454">
        <v>1100000000</v>
      </c>
      <c r="C100" s="486"/>
      <c r="D100" s="127">
        <f>D103</f>
        <v>52683</v>
      </c>
      <c r="E100" s="127"/>
      <c r="F100" s="127"/>
      <c r="G100" s="197">
        <f t="shared" si="1"/>
        <v>52683</v>
      </c>
    </row>
    <row r="101" spans="1:7" ht="27" customHeight="1">
      <c r="A101" s="128" t="s">
        <v>280</v>
      </c>
      <c r="B101" s="447">
        <v>1120000000</v>
      </c>
      <c r="C101" s="487"/>
      <c r="D101" s="129">
        <f>D102</f>
        <v>52683</v>
      </c>
      <c r="E101" s="129"/>
      <c r="F101" s="129"/>
      <c r="G101" s="199">
        <f t="shared" si="1"/>
        <v>52683</v>
      </c>
    </row>
    <row r="102" spans="1:7" ht="36" customHeight="1">
      <c r="A102" s="138" t="s">
        <v>378</v>
      </c>
      <c r="B102" s="447">
        <v>1120100000</v>
      </c>
      <c r="C102" s="487"/>
      <c r="D102" s="129">
        <f>D103</f>
        <v>52683</v>
      </c>
      <c r="E102" s="129"/>
      <c r="F102" s="129"/>
      <c r="G102" s="199">
        <f t="shared" si="1"/>
        <v>52683</v>
      </c>
    </row>
    <row r="103" spans="1:7" ht="33" customHeight="1">
      <c r="A103" s="131" t="s">
        <v>379</v>
      </c>
      <c r="B103" s="473" t="s">
        <v>380</v>
      </c>
      <c r="C103" s="506">
        <v>200</v>
      </c>
      <c r="D103" s="196">
        <v>52683</v>
      </c>
      <c r="E103" s="195"/>
      <c r="F103" s="195"/>
      <c r="G103" s="200">
        <f t="shared" si="1"/>
        <v>52683</v>
      </c>
    </row>
    <row r="104" spans="1:7" ht="75" customHeight="1">
      <c r="A104" s="126" t="s">
        <v>381</v>
      </c>
      <c r="B104" s="126">
        <v>1600000000</v>
      </c>
      <c r="C104" s="486"/>
      <c r="D104" s="197">
        <f>D107</f>
        <v>3000</v>
      </c>
      <c r="E104" s="198"/>
      <c r="F104" s="198"/>
      <c r="G104" s="197">
        <f t="shared" si="1"/>
        <v>3000</v>
      </c>
    </row>
    <row r="105" spans="1:7" ht="24" customHeight="1">
      <c r="A105" s="128" t="s">
        <v>280</v>
      </c>
      <c r="B105" s="128">
        <v>1620000000</v>
      </c>
      <c r="C105" s="487"/>
      <c r="D105" s="199">
        <f>D106</f>
        <v>3000</v>
      </c>
      <c r="E105" s="177"/>
      <c r="F105" s="177"/>
      <c r="G105" s="199">
        <f t="shared" si="1"/>
        <v>3000</v>
      </c>
    </row>
    <row r="106" spans="1:7" ht="25.5" customHeight="1">
      <c r="A106" s="201" t="s">
        <v>382</v>
      </c>
      <c r="B106" s="128">
        <v>1620100000</v>
      </c>
      <c r="C106" s="487"/>
      <c r="D106" s="199">
        <f>D107</f>
        <v>3000</v>
      </c>
      <c r="E106" s="177"/>
      <c r="F106" s="177"/>
      <c r="G106" s="199">
        <f t="shared" si="1"/>
        <v>3000</v>
      </c>
    </row>
    <row r="107" spans="1:7" ht="29.25" customHeight="1">
      <c r="A107" s="202" t="s">
        <v>383</v>
      </c>
      <c r="B107" s="438">
        <v>1620190140</v>
      </c>
      <c r="C107" s="439"/>
      <c r="D107" s="140">
        <v>3000</v>
      </c>
      <c r="E107" s="132"/>
      <c r="F107" s="132"/>
      <c r="G107" s="200">
        <f t="shared" si="1"/>
        <v>3000</v>
      </c>
    </row>
    <row r="108" spans="1:7" ht="25.5" customHeight="1">
      <c r="A108" s="383" t="s">
        <v>493</v>
      </c>
      <c r="B108" s="441">
        <v>1700000000</v>
      </c>
      <c r="C108" s="507"/>
      <c r="D108" s="197">
        <f>D109</f>
        <v>42284428.44</v>
      </c>
      <c r="E108" s="127"/>
      <c r="F108" s="127"/>
      <c r="G108" s="197">
        <f t="shared" si="1"/>
        <v>42284428.44</v>
      </c>
    </row>
    <row r="109" spans="1:7" ht="48" customHeight="1">
      <c r="A109" s="128" t="s">
        <v>565</v>
      </c>
      <c r="B109" s="447">
        <v>1710000000</v>
      </c>
      <c r="C109" s="439"/>
      <c r="D109" s="221">
        <f>D111</f>
        <v>42284428.44</v>
      </c>
      <c r="E109" s="132"/>
      <c r="F109" s="132"/>
      <c r="G109" s="199">
        <f t="shared" si="1"/>
        <v>42284428.44</v>
      </c>
    </row>
    <row r="110" spans="1:7" ht="16.5" customHeight="1">
      <c r="A110" s="128" t="s">
        <v>494</v>
      </c>
      <c r="B110" s="447" t="s">
        <v>495</v>
      </c>
      <c r="C110" s="439"/>
      <c r="D110" s="221">
        <f>D111</f>
        <v>42284428.44</v>
      </c>
      <c r="E110" s="132"/>
      <c r="F110" s="132"/>
      <c r="G110" s="199">
        <f t="shared" si="1"/>
        <v>42284428.44</v>
      </c>
    </row>
    <row r="111" spans="1:7" ht="81" customHeight="1">
      <c r="A111" s="202" t="s">
        <v>482</v>
      </c>
      <c r="B111" s="474" t="s">
        <v>480</v>
      </c>
      <c r="C111" s="439"/>
      <c r="D111" s="140">
        <v>42284428.44</v>
      </c>
      <c r="E111" s="132"/>
      <c r="F111" s="132"/>
      <c r="G111" s="200">
        <f t="shared" si="1"/>
        <v>42284428.44</v>
      </c>
    </row>
    <row r="112" spans="1:7" ht="17.25" customHeight="1">
      <c r="A112" s="376" t="s">
        <v>476</v>
      </c>
      <c r="B112" s="474"/>
      <c r="C112" s="439"/>
      <c r="D112" s="298">
        <v>42280200</v>
      </c>
      <c r="E112" s="132"/>
      <c r="F112" s="132"/>
      <c r="G112" s="200">
        <f t="shared" si="1"/>
        <v>42280200</v>
      </c>
    </row>
    <row r="113" spans="1:7" ht="16.5" customHeight="1">
      <c r="A113" s="376" t="s">
        <v>477</v>
      </c>
      <c r="B113" s="474"/>
      <c r="C113" s="439"/>
      <c r="D113" s="298">
        <v>4228.44</v>
      </c>
      <c r="E113" s="132"/>
      <c r="F113" s="132"/>
      <c r="G113" s="200">
        <f t="shared" si="1"/>
        <v>4228.44</v>
      </c>
    </row>
    <row r="114" spans="1:7" ht="38.25" customHeight="1">
      <c r="A114" s="383" t="s">
        <v>564</v>
      </c>
      <c r="B114" s="441">
        <v>1800000000</v>
      </c>
      <c r="C114" s="508"/>
      <c r="D114" s="197">
        <f>D116+D122</f>
        <v>1962832.02</v>
      </c>
      <c r="E114" s="197">
        <f>E116+E122</f>
        <v>0</v>
      </c>
      <c r="F114" s="197">
        <f>F116+F122</f>
        <v>0</v>
      </c>
      <c r="G114" s="197">
        <f>G116+G122</f>
        <v>1962832.02</v>
      </c>
    </row>
    <row r="115" spans="1:7" ht="56.25" customHeight="1">
      <c r="A115" s="128" t="s">
        <v>566</v>
      </c>
      <c r="B115" s="447"/>
      <c r="C115" s="509"/>
      <c r="D115" s="200">
        <f>D116+D122</f>
        <v>1962832.02</v>
      </c>
      <c r="E115" s="200">
        <f>E116+E122</f>
        <v>0</v>
      </c>
      <c r="F115" s="200">
        <f>F116+F122</f>
        <v>0</v>
      </c>
      <c r="G115" s="200">
        <f>G116+G122</f>
        <v>1962832.02</v>
      </c>
    </row>
    <row r="116" spans="1:7" ht="100.5" customHeight="1">
      <c r="A116" s="176" t="s">
        <v>563</v>
      </c>
      <c r="B116" s="438" t="s">
        <v>546</v>
      </c>
      <c r="C116" s="439">
        <v>200</v>
      </c>
      <c r="D116" s="178">
        <f>D117</f>
        <v>1010452.0199999999</v>
      </c>
      <c r="E116" s="132"/>
      <c r="F116" s="132"/>
      <c r="G116" s="213">
        <f>D116+E116</f>
        <v>1010452.0199999999</v>
      </c>
    </row>
    <row r="117" spans="1:7" ht="38.25" customHeight="1">
      <c r="A117" s="427" t="s">
        <v>547</v>
      </c>
      <c r="B117" s="474"/>
      <c r="C117" s="439"/>
      <c r="D117" s="178">
        <f>D118+D119+D120+D121</f>
        <v>1010452.0199999999</v>
      </c>
      <c r="E117" s="132"/>
      <c r="F117" s="132"/>
      <c r="G117" s="213">
        <f aca="true" t="shared" si="2" ref="G117:G127">D117+E117</f>
        <v>1010452.0199999999</v>
      </c>
    </row>
    <row r="118" spans="1:7" ht="18.75" customHeight="1">
      <c r="A118" s="271" t="s">
        <v>542</v>
      </c>
      <c r="B118" s="474"/>
      <c r="C118" s="439"/>
      <c r="D118" s="391">
        <v>858884.21</v>
      </c>
      <c r="E118" s="132"/>
      <c r="F118" s="132"/>
      <c r="G118" s="380">
        <f t="shared" si="2"/>
        <v>858884.21</v>
      </c>
    </row>
    <row r="119" spans="1:7" ht="20.25" customHeight="1">
      <c r="A119" s="271" t="s">
        <v>543</v>
      </c>
      <c r="B119" s="474"/>
      <c r="C119" s="439"/>
      <c r="D119" s="391">
        <v>90940.68</v>
      </c>
      <c r="E119" s="132"/>
      <c r="F119" s="132"/>
      <c r="G119" s="380">
        <f t="shared" si="2"/>
        <v>90940.68</v>
      </c>
    </row>
    <row r="120" spans="1:7" ht="15" customHeight="1">
      <c r="A120" s="436" t="s">
        <v>536</v>
      </c>
      <c r="B120" s="474"/>
      <c r="C120" s="439"/>
      <c r="D120" s="391">
        <v>10104.53</v>
      </c>
      <c r="E120" s="132"/>
      <c r="F120" s="132"/>
      <c r="G120" s="380">
        <f t="shared" si="2"/>
        <v>10104.53</v>
      </c>
    </row>
    <row r="121" spans="1:7" ht="18" customHeight="1">
      <c r="A121" s="437" t="s">
        <v>561</v>
      </c>
      <c r="B121" s="474"/>
      <c r="C121" s="439"/>
      <c r="D121" s="391">
        <v>50522.6</v>
      </c>
      <c r="E121" s="132"/>
      <c r="F121" s="132"/>
      <c r="G121" s="380">
        <f t="shared" si="2"/>
        <v>50522.6</v>
      </c>
    </row>
    <row r="122" spans="1:7" ht="96.75" customHeight="1">
      <c r="A122" s="176" t="s">
        <v>562</v>
      </c>
      <c r="B122" s="438" t="s">
        <v>548</v>
      </c>
      <c r="C122" s="439">
        <v>200</v>
      </c>
      <c r="D122" s="178">
        <f>D123</f>
        <v>952380</v>
      </c>
      <c r="E122" s="132"/>
      <c r="F122" s="132"/>
      <c r="G122" s="213">
        <f t="shared" si="2"/>
        <v>952380</v>
      </c>
    </row>
    <row r="123" spans="1:7" ht="34.5" customHeight="1">
      <c r="A123" s="427" t="s">
        <v>541</v>
      </c>
      <c r="B123" s="474"/>
      <c r="C123" s="439"/>
      <c r="D123" s="178">
        <f>D124+D125+D126+D127</f>
        <v>952380</v>
      </c>
      <c r="E123" s="132"/>
      <c r="F123" s="132"/>
      <c r="G123" s="213">
        <f t="shared" si="2"/>
        <v>952380</v>
      </c>
    </row>
    <row r="124" spans="1:7" ht="18" customHeight="1">
      <c r="A124" s="271" t="s">
        <v>542</v>
      </c>
      <c r="B124" s="474"/>
      <c r="C124" s="439"/>
      <c r="D124" s="391">
        <v>809523</v>
      </c>
      <c r="E124" s="132"/>
      <c r="F124" s="132"/>
      <c r="G124" s="380">
        <f t="shared" si="2"/>
        <v>809523</v>
      </c>
    </row>
    <row r="125" spans="1:7" ht="18" customHeight="1">
      <c r="A125" s="271" t="s">
        <v>543</v>
      </c>
      <c r="B125" s="474"/>
      <c r="C125" s="439"/>
      <c r="D125" s="391">
        <v>76190.4</v>
      </c>
      <c r="E125" s="132"/>
      <c r="F125" s="132"/>
      <c r="G125" s="380">
        <f t="shared" si="2"/>
        <v>76190.4</v>
      </c>
    </row>
    <row r="126" spans="1:7" ht="18" customHeight="1">
      <c r="A126" s="436" t="s">
        <v>536</v>
      </c>
      <c r="B126" s="474"/>
      <c r="C126" s="439"/>
      <c r="D126" s="391">
        <v>19047.6</v>
      </c>
      <c r="E126" s="132"/>
      <c r="F126" s="132"/>
      <c r="G126" s="380">
        <f t="shared" si="2"/>
        <v>19047.6</v>
      </c>
    </row>
    <row r="127" spans="1:7" ht="15.75" customHeight="1">
      <c r="A127" s="437" t="s">
        <v>561</v>
      </c>
      <c r="B127" s="474"/>
      <c r="C127" s="439"/>
      <c r="D127" s="391">
        <v>47619</v>
      </c>
      <c r="E127" s="132"/>
      <c r="F127" s="132"/>
      <c r="G127" s="380">
        <f t="shared" si="2"/>
        <v>47619</v>
      </c>
    </row>
    <row r="128" spans="1:7" s="154" customFormat="1" ht="174.75" customHeight="1">
      <c r="A128" s="203" t="s">
        <v>384</v>
      </c>
      <c r="B128" s="475">
        <v>4000000000</v>
      </c>
      <c r="C128" s="510"/>
      <c r="D128" s="204">
        <f>D129+D133+D134+D138+D139+D140+D141+D142+D143+D146+D147+D148+D149+D150+D151</f>
        <v>21841801</v>
      </c>
      <c r="E128" s="204">
        <f>E129+E133+E134+E138+E139+E140+E141+E142+E143+E146+E147+E148+E149+E150+E151</f>
        <v>7150.09</v>
      </c>
      <c r="F128" s="204">
        <f>F129+F133+F134+F138+F139+F140+F141+F142+F143+F146+F147+F148+F149+F150+F151</f>
        <v>0</v>
      </c>
      <c r="G128" s="204">
        <f>G129+G133+G134+G138+G139+G140+G141+G142+G143+G146+G147+G148+G149+G150+G151</f>
        <v>21848951.09</v>
      </c>
    </row>
    <row r="129" spans="1:8" s="154" customFormat="1" ht="44.25" customHeight="1">
      <c r="A129" s="205" t="s">
        <v>385</v>
      </c>
      <c r="B129" s="476">
        <v>4000000010</v>
      </c>
      <c r="C129" s="511"/>
      <c r="D129" s="206">
        <f>D130+D131+D132</f>
        <v>10941483</v>
      </c>
      <c r="E129" s="206"/>
      <c r="F129" s="206"/>
      <c r="G129" s="217">
        <f t="shared" si="1"/>
        <v>10941483</v>
      </c>
      <c r="H129" s="207"/>
    </row>
    <row r="130" spans="1:7" s="154" customFormat="1" ht="42.75" customHeight="1">
      <c r="A130" s="139" t="s">
        <v>386</v>
      </c>
      <c r="B130" s="438">
        <v>4000000010</v>
      </c>
      <c r="C130" s="439">
        <v>100</v>
      </c>
      <c r="D130" s="132">
        <v>10558062</v>
      </c>
      <c r="E130" s="132"/>
      <c r="F130" s="132"/>
      <c r="G130" s="200">
        <f t="shared" si="1"/>
        <v>10558062</v>
      </c>
    </row>
    <row r="131" spans="1:7" s="154" customFormat="1" ht="39" customHeight="1">
      <c r="A131" s="139" t="s">
        <v>386</v>
      </c>
      <c r="B131" s="438">
        <v>4000000010</v>
      </c>
      <c r="C131" s="439">
        <v>200</v>
      </c>
      <c r="D131" s="140">
        <v>381421</v>
      </c>
      <c r="E131" s="140"/>
      <c r="F131" s="140"/>
      <c r="G131" s="200">
        <f t="shared" si="1"/>
        <v>381421</v>
      </c>
    </row>
    <row r="132" spans="1:7" s="154" customFormat="1" ht="41.25" customHeight="1">
      <c r="A132" s="139" t="s">
        <v>386</v>
      </c>
      <c r="B132" s="438">
        <v>4000000010</v>
      </c>
      <c r="C132" s="439">
        <v>800</v>
      </c>
      <c r="D132" s="132">
        <v>2000</v>
      </c>
      <c r="E132" s="132"/>
      <c r="F132" s="132"/>
      <c r="G132" s="200">
        <f t="shared" si="1"/>
        <v>2000</v>
      </c>
    </row>
    <row r="133" spans="1:7" s="154" customFormat="1" ht="33" customHeight="1">
      <c r="A133" s="205" t="s">
        <v>387</v>
      </c>
      <c r="B133" s="477">
        <v>4000000020</v>
      </c>
      <c r="C133" s="512">
        <v>100</v>
      </c>
      <c r="D133" s="208">
        <v>1301411.5</v>
      </c>
      <c r="E133" s="208"/>
      <c r="F133" s="208"/>
      <c r="G133" s="217">
        <f t="shared" si="1"/>
        <v>1301411.5</v>
      </c>
    </row>
    <row r="134" spans="1:7" s="154" customFormat="1" ht="73.5" customHeight="1">
      <c r="A134" s="205" t="s">
        <v>388</v>
      </c>
      <c r="B134" s="478">
        <v>4000000060</v>
      </c>
      <c r="C134" s="512"/>
      <c r="D134" s="209">
        <f>D135+D136+D137</f>
        <v>6581491</v>
      </c>
      <c r="E134" s="209"/>
      <c r="F134" s="209"/>
      <c r="G134" s="217">
        <f t="shared" si="1"/>
        <v>6581491</v>
      </c>
    </row>
    <row r="135" spans="1:7" s="154" customFormat="1" ht="59.25" customHeight="1">
      <c r="A135" s="210" t="s">
        <v>389</v>
      </c>
      <c r="B135" s="438">
        <v>4000000060</v>
      </c>
      <c r="C135" s="496">
        <v>100</v>
      </c>
      <c r="D135" s="132">
        <v>5828011</v>
      </c>
      <c r="E135" s="132"/>
      <c r="F135" s="132"/>
      <c r="G135" s="200">
        <f t="shared" si="1"/>
        <v>5828011</v>
      </c>
    </row>
    <row r="136" spans="1:7" s="154" customFormat="1" ht="60.75" customHeight="1">
      <c r="A136" s="210" t="s">
        <v>390</v>
      </c>
      <c r="B136" s="438">
        <v>4000000060</v>
      </c>
      <c r="C136" s="496">
        <v>200</v>
      </c>
      <c r="D136" s="132">
        <v>751358</v>
      </c>
      <c r="E136" s="132"/>
      <c r="F136" s="132"/>
      <c r="G136" s="200">
        <f t="shared" si="1"/>
        <v>751358</v>
      </c>
    </row>
    <row r="137" spans="1:7" s="154" customFormat="1" ht="60.75" customHeight="1">
      <c r="A137" s="210" t="s">
        <v>390</v>
      </c>
      <c r="B137" s="438">
        <v>4000000060</v>
      </c>
      <c r="C137" s="496">
        <v>800</v>
      </c>
      <c r="D137" s="132">
        <v>2122</v>
      </c>
      <c r="E137" s="132"/>
      <c r="F137" s="132"/>
      <c r="G137" s="200">
        <f t="shared" si="1"/>
        <v>2122</v>
      </c>
    </row>
    <row r="138" spans="1:7" s="159" customFormat="1" ht="66" customHeight="1">
      <c r="A138" s="205" t="s">
        <v>391</v>
      </c>
      <c r="B138" s="477">
        <v>4000020120</v>
      </c>
      <c r="C138" s="512">
        <v>800</v>
      </c>
      <c r="D138" s="211">
        <v>100000</v>
      </c>
      <c r="E138" s="211"/>
      <c r="F138" s="211"/>
      <c r="G138" s="217">
        <f t="shared" si="1"/>
        <v>100000</v>
      </c>
    </row>
    <row r="139" spans="1:7" s="159" customFormat="1" ht="38.25" customHeight="1">
      <c r="A139" s="205" t="s">
        <v>392</v>
      </c>
      <c r="B139" s="477">
        <v>4000090080</v>
      </c>
      <c r="C139" s="512">
        <v>800</v>
      </c>
      <c r="D139" s="208">
        <v>28452</v>
      </c>
      <c r="E139" s="208"/>
      <c r="F139" s="208"/>
      <c r="G139" s="217">
        <f t="shared" si="1"/>
        <v>28452</v>
      </c>
    </row>
    <row r="140" spans="1:7" s="159" customFormat="1" ht="41.25" customHeight="1">
      <c r="A140" s="205" t="s">
        <v>393</v>
      </c>
      <c r="B140" s="477">
        <v>4000020140</v>
      </c>
      <c r="C140" s="512">
        <v>200</v>
      </c>
      <c r="D140" s="208">
        <v>10000</v>
      </c>
      <c r="E140" s="208"/>
      <c r="F140" s="208"/>
      <c r="G140" s="217">
        <f t="shared" si="1"/>
        <v>10000</v>
      </c>
    </row>
    <row r="141" spans="1:7" s="159" customFormat="1" ht="30" customHeight="1">
      <c r="A141" s="205" t="s">
        <v>394</v>
      </c>
      <c r="B141" s="479">
        <v>4000020150</v>
      </c>
      <c r="C141" s="512">
        <v>200</v>
      </c>
      <c r="D141" s="208">
        <v>70000</v>
      </c>
      <c r="E141" s="208"/>
      <c r="F141" s="208"/>
      <c r="G141" s="217">
        <f t="shared" si="1"/>
        <v>70000</v>
      </c>
    </row>
    <row r="142" spans="1:7" s="159" customFormat="1" ht="26.25" customHeight="1">
      <c r="A142" s="205" t="s">
        <v>395</v>
      </c>
      <c r="B142" s="477">
        <v>4000020170</v>
      </c>
      <c r="C142" s="512">
        <v>200</v>
      </c>
      <c r="D142" s="208">
        <v>30000</v>
      </c>
      <c r="E142" s="208"/>
      <c r="F142" s="208"/>
      <c r="G142" s="217">
        <f t="shared" si="1"/>
        <v>30000</v>
      </c>
    </row>
    <row r="143" spans="1:7" s="154" customFormat="1" ht="54" customHeight="1">
      <c r="A143" s="205" t="s">
        <v>396</v>
      </c>
      <c r="B143" s="477">
        <v>4000090050</v>
      </c>
      <c r="C143" s="218"/>
      <c r="D143" s="206">
        <f>D144+D145</f>
        <v>200000</v>
      </c>
      <c r="E143" s="206"/>
      <c r="F143" s="206"/>
      <c r="G143" s="217">
        <f t="shared" si="1"/>
        <v>200000</v>
      </c>
    </row>
    <row r="144" spans="1:7" s="154" customFormat="1" ht="54" customHeight="1">
      <c r="A144" s="184" t="s">
        <v>396</v>
      </c>
      <c r="B144" s="480">
        <v>4000090050</v>
      </c>
      <c r="C144" s="487">
        <v>200</v>
      </c>
      <c r="D144" s="213">
        <v>138856.16</v>
      </c>
      <c r="E144" s="177"/>
      <c r="F144" s="129"/>
      <c r="G144" s="200">
        <f t="shared" si="1"/>
        <v>138856.16</v>
      </c>
    </row>
    <row r="145" spans="1:7" s="154" customFormat="1" ht="54" customHeight="1">
      <c r="A145" s="184" t="s">
        <v>396</v>
      </c>
      <c r="B145" s="480">
        <v>4000090050</v>
      </c>
      <c r="C145" s="487">
        <v>800</v>
      </c>
      <c r="D145" s="178">
        <v>61143.84</v>
      </c>
      <c r="E145" s="177"/>
      <c r="F145" s="129"/>
      <c r="G145" s="200">
        <f t="shared" si="1"/>
        <v>61143.84</v>
      </c>
    </row>
    <row r="146" spans="1:7" s="159" customFormat="1" ht="54.75" customHeight="1">
      <c r="A146" s="214" t="s">
        <v>397</v>
      </c>
      <c r="B146" s="479">
        <v>4000090060</v>
      </c>
      <c r="C146" s="513">
        <v>300</v>
      </c>
      <c r="D146" s="215">
        <v>144000</v>
      </c>
      <c r="E146" s="215"/>
      <c r="F146" s="215"/>
      <c r="G146" s="217">
        <f t="shared" si="1"/>
        <v>144000</v>
      </c>
    </row>
    <row r="147" spans="1:7" s="159" customFormat="1" ht="51.75" customHeight="1">
      <c r="A147" s="216" t="s">
        <v>398</v>
      </c>
      <c r="B147" s="481" t="s">
        <v>399</v>
      </c>
      <c r="C147" s="218">
        <v>200</v>
      </c>
      <c r="D147" s="206">
        <v>100000</v>
      </c>
      <c r="E147" s="206"/>
      <c r="F147" s="206"/>
      <c r="G147" s="217">
        <f t="shared" si="1"/>
        <v>100000</v>
      </c>
    </row>
    <row r="148" spans="1:7" s="159" customFormat="1" ht="49.5" customHeight="1">
      <c r="A148" s="205" t="s">
        <v>400</v>
      </c>
      <c r="B148" s="476">
        <v>4000090110</v>
      </c>
      <c r="C148" s="218">
        <v>200</v>
      </c>
      <c r="D148" s="217">
        <v>460000</v>
      </c>
      <c r="E148" s="206"/>
      <c r="F148" s="217"/>
      <c r="G148" s="217">
        <f t="shared" si="1"/>
        <v>460000</v>
      </c>
    </row>
    <row r="149" spans="1:7" s="159" customFormat="1" ht="39.75" customHeight="1">
      <c r="A149" s="205" t="s">
        <v>401</v>
      </c>
      <c r="B149" s="478">
        <v>4000090100</v>
      </c>
      <c r="C149" s="218">
        <v>800</v>
      </c>
      <c r="D149" s="206">
        <v>1834963.5</v>
      </c>
      <c r="E149" s="206">
        <v>7150.09</v>
      </c>
      <c r="F149" s="206"/>
      <c r="G149" s="217">
        <f t="shared" si="1"/>
        <v>1842113.59</v>
      </c>
    </row>
    <row r="150" spans="1:7" s="159" customFormat="1" ht="97.5" customHeight="1">
      <c r="A150" s="205" t="s">
        <v>402</v>
      </c>
      <c r="B150" s="478">
        <v>4000090130</v>
      </c>
      <c r="C150" s="218">
        <v>800</v>
      </c>
      <c r="D150" s="206">
        <v>40000</v>
      </c>
      <c r="E150" s="206"/>
      <c r="F150" s="206"/>
      <c r="G150" s="217">
        <f t="shared" si="1"/>
        <v>40000</v>
      </c>
    </row>
    <row r="151" spans="1:7" s="159" customFormat="1" ht="25.5" customHeight="1">
      <c r="A151" s="205" t="s">
        <v>177</v>
      </c>
      <c r="B151" s="477"/>
      <c r="C151" s="218"/>
      <c r="D151" s="219"/>
      <c r="E151" s="206"/>
      <c r="F151" s="206"/>
      <c r="G151" s="217">
        <f t="shared" si="1"/>
        <v>0</v>
      </c>
    </row>
    <row r="152" spans="1:7" ht="12.75">
      <c r="A152" s="220" t="s">
        <v>403</v>
      </c>
      <c r="B152" s="482"/>
      <c r="C152" s="514"/>
      <c r="D152" s="221">
        <f>D5+D128</f>
        <v>172743706.08</v>
      </c>
      <c r="E152" s="221">
        <f>E5+E128</f>
        <v>1008978.96</v>
      </c>
      <c r="F152" s="221">
        <f>F5+F128</f>
        <v>0</v>
      </c>
      <c r="G152" s="199">
        <f>D152+E152</f>
        <v>173752685.04000002</v>
      </c>
    </row>
    <row r="153" spans="4:7" ht="12.75">
      <c r="D153" s="222"/>
      <c r="E153" s="222"/>
      <c r="F153" s="222"/>
      <c r="G153" s="222"/>
    </row>
    <row r="154" spans="4:8" ht="12.75">
      <c r="D154" s="223"/>
      <c r="E154" s="223"/>
      <c r="F154" s="223"/>
      <c r="G154" s="223"/>
      <c r="H154" s="224"/>
    </row>
    <row r="155" spans="4:8" ht="12.75">
      <c r="D155" s="223"/>
      <c r="E155" s="223"/>
      <c r="F155" s="223"/>
      <c r="G155" s="223"/>
      <c r="H155" s="224"/>
    </row>
    <row r="156" spans="4:8" ht="12.75">
      <c r="D156" s="223"/>
      <c r="E156" s="223"/>
      <c r="F156" s="223"/>
      <c r="G156" s="223"/>
      <c r="H156" s="224"/>
    </row>
  </sheetData>
  <sheetProtection/>
  <mergeCells count="6">
    <mergeCell ref="B1:G1"/>
    <mergeCell ref="A2:G2"/>
    <mergeCell ref="A3:A4"/>
    <mergeCell ref="B3:B4"/>
    <mergeCell ref="C3:C4"/>
    <mergeCell ref="D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79"/>
  <sheetViews>
    <sheetView tabSelected="1" zoomScale="160" zoomScaleNormal="160" zoomScalePageLayoutView="0" workbookViewId="0" topLeftCell="A1">
      <selection activeCell="K2" sqref="K2"/>
    </sheetView>
  </sheetViews>
  <sheetFormatPr defaultColWidth="8.88671875" defaultRowHeight="12.75"/>
  <cols>
    <col min="1" max="1" width="28.4453125" style="370" customWidth="1"/>
    <col min="2" max="3" width="2.99609375" style="370" customWidth="1"/>
    <col min="4" max="4" width="2.5546875" style="370" customWidth="1"/>
    <col min="5" max="5" width="8.4453125" style="370" customWidth="1"/>
    <col min="6" max="6" width="3.10546875" style="370" customWidth="1"/>
    <col min="7" max="7" width="8.99609375" style="372" customWidth="1"/>
    <col min="8" max="8" width="12.10546875" style="372" hidden="1" customWidth="1"/>
    <col min="9" max="9" width="7.99609375" style="372" customWidth="1"/>
    <col min="10" max="10" width="8.88671875" style="222" customWidth="1"/>
    <col min="11" max="11" width="10.5546875" style="227" bestFit="1" customWidth="1"/>
    <col min="12" max="12" width="10.6640625" style="227" bestFit="1" customWidth="1"/>
    <col min="13" max="13" width="10.77734375" style="227" bestFit="1" customWidth="1"/>
    <col min="14" max="16384" width="8.88671875" style="227" customWidth="1"/>
  </cols>
  <sheetData>
    <row r="1" spans="1:10" ht="114.75" customHeight="1">
      <c r="A1" s="121"/>
      <c r="B1" s="121"/>
      <c r="C1" s="226"/>
      <c r="D1" s="592" t="s">
        <v>571</v>
      </c>
      <c r="E1" s="593"/>
      <c r="F1" s="593"/>
      <c r="G1" s="593"/>
      <c r="H1" s="593"/>
      <c r="I1" s="593"/>
      <c r="J1" s="594"/>
    </row>
    <row r="2" spans="1:10" ht="56.25" customHeight="1">
      <c r="A2" s="595" t="s">
        <v>404</v>
      </c>
      <c r="B2" s="595"/>
      <c r="C2" s="595"/>
      <c r="D2" s="595"/>
      <c r="E2" s="595"/>
      <c r="F2" s="595"/>
      <c r="G2" s="595"/>
      <c r="H2" s="595"/>
      <c r="I2" s="595"/>
      <c r="J2" s="596"/>
    </row>
    <row r="3" spans="1:10" ht="18" customHeight="1">
      <c r="A3" s="597" t="s">
        <v>405</v>
      </c>
      <c r="B3" s="598"/>
      <c r="C3" s="597" t="s">
        <v>406</v>
      </c>
      <c r="D3" s="597" t="s">
        <v>407</v>
      </c>
      <c r="E3" s="597" t="s">
        <v>272</v>
      </c>
      <c r="F3" s="597" t="s">
        <v>273</v>
      </c>
      <c r="G3" s="599" t="s">
        <v>408</v>
      </c>
      <c r="H3" s="599"/>
      <c r="I3" s="599"/>
      <c r="J3" s="600"/>
    </row>
    <row r="4" spans="1:10" ht="40.5" customHeight="1">
      <c r="A4" s="597" t="s">
        <v>275</v>
      </c>
      <c r="B4" s="598"/>
      <c r="C4" s="597" t="s">
        <v>275</v>
      </c>
      <c r="D4" s="597" t="s">
        <v>275</v>
      </c>
      <c r="E4" s="597" t="s">
        <v>275</v>
      </c>
      <c r="F4" s="597" t="s">
        <v>275</v>
      </c>
      <c r="G4" s="424" t="s">
        <v>409</v>
      </c>
      <c r="H4" s="424" t="s">
        <v>410</v>
      </c>
      <c r="I4" s="424" t="s">
        <v>507</v>
      </c>
      <c r="J4" s="424" t="s">
        <v>555</v>
      </c>
    </row>
    <row r="5" spans="1:10" ht="44.25" customHeight="1">
      <c r="A5" s="228" t="s">
        <v>411</v>
      </c>
      <c r="B5" s="229">
        <v>300</v>
      </c>
      <c r="C5" s="230" t="s">
        <v>275</v>
      </c>
      <c r="D5" s="230" t="s">
        <v>275</v>
      </c>
      <c r="E5" s="231" t="s">
        <v>275</v>
      </c>
      <c r="F5" s="231" t="s">
        <v>275</v>
      </c>
      <c r="G5" s="232"/>
      <c r="H5" s="232"/>
      <c r="I5" s="232"/>
      <c r="J5" s="232"/>
    </row>
    <row r="6" spans="1:10" s="240" customFormat="1" ht="30" customHeight="1">
      <c r="A6" s="233" t="s">
        <v>412</v>
      </c>
      <c r="B6" s="234">
        <v>300</v>
      </c>
      <c r="C6" s="235" t="s">
        <v>413</v>
      </c>
      <c r="D6" s="236" t="s">
        <v>275</v>
      </c>
      <c r="E6" s="237" t="s">
        <v>275</v>
      </c>
      <c r="F6" s="238" t="s">
        <v>275</v>
      </c>
      <c r="G6" s="239">
        <f>G7+G10+G15+G18</f>
        <v>27161574.7</v>
      </c>
      <c r="H6" s="239">
        <f>H7+H10+H15+H18</f>
        <v>0</v>
      </c>
      <c r="I6" s="239">
        <f>I7+I10+I15+I18</f>
        <v>7150.09</v>
      </c>
      <c r="J6" s="239">
        <f>G6+I6</f>
        <v>27168724.79</v>
      </c>
    </row>
    <row r="7" spans="1:10" s="240" customFormat="1" ht="56.25" customHeight="1">
      <c r="A7" s="241" t="s">
        <v>414</v>
      </c>
      <c r="B7" s="242">
        <v>300</v>
      </c>
      <c r="C7" s="243" t="s">
        <v>413</v>
      </c>
      <c r="D7" s="244" t="s">
        <v>415</v>
      </c>
      <c r="E7" s="245"/>
      <c r="F7" s="246"/>
      <c r="G7" s="247">
        <f>G8</f>
        <v>1301411.5</v>
      </c>
      <c r="H7" s="247">
        <f>H8</f>
        <v>0</v>
      </c>
      <c r="I7" s="247"/>
      <c r="J7" s="256">
        <f aca="true" t="shared" si="0" ref="J7:J69">G7+I7</f>
        <v>1301411.5</v>
      </c>
    </row>
    <row r="8" spans="1:10" s="240" customFormat="1" ht="27.75" customHeight="1">
      <c r="A8" s="248" t="s">
        <v>387</v>
      </c>
      <c r="B8" s="249">
        <v>300</v>
      </c>
      <c r="C8" s="250" t="s">
        <v>413</v>
      </c>
      <c r="D8" s="251" t="s">
        <v>415</v>
      </c>
      <c r="E8" s="252" t="s">
        <v>416</v>
      </c>
      <c r="F8" s="253"/>
      <c r="G8" s="213">
        <f>G9</f>
        <v>1301411.5</v>
      </c>
      <c r="H8" s="213">
        <f>H9</f>
        <v>0</v>
      </c>
      <c r="I8" s="213"/>
      <c r="J8" s="188">
        <f t="shared" si="0"/>
        <v>1301411.5</v>
      </c>
    </row>
    <row r="9" spans="1:10" s="240" customFormat="1" ht="77.25" customHeight="1">
      <c r="A9" s="202" t="s">
        <v>417</v>
      </c>
      <c r="B9" s="249">
        <v>300</v>
      </c>
      <c r="C9" s="250" t="s">
        <v>413</v>
      </c>
      <c r="D9" s="251" t="s">
        <v>415</v>
      </c>
      <c r="E9" s="252" t="s">
        <v>416</v>
      </c>
      <c r="F9" s="212">
        <v>100</v>
      </c>
      <c r="G9" s="213">
        <v>1301411.5</v>
      </c>
      <c r="H9" s="188"/>
      <c r="I9" s="213"/>
      <c r="J9" s="188">
        <f t="shared" si="0"/>
        <v>1301411.5</v>
      </c>
    </row>
    <row r="10" spans="1:11" ht="60.75" customHeight="1">
      <c r="A10" s="254" t="s">
        <v>7</v>
      </c>
      <c r="B10" s="242">
        <v>300</v>
      </c>
      <c r="C10" s="243" t="s">
        <v>413</v>
      </c>
      <c r="D10" s="243" t="s">
        <v>418</v>
      </c>
      <c r="E10" s="245"/>
      <c r="F10" s="255"/>
      <c r="G10" s="256">
        <f>G11</f>
        <v>10941483</v>
      </c>
      <c r="H10" s="256">
        <f>H11</f>
        <v>0</v>
      </c>
      <c r="I10" s="256"/>
      <c r="J10" s="256">
        <f t="shared" si="0"/>
        <v>10941483</v>
      </c>
      <c r="K10" s="257"/>
    </row>
    <row r="11" spans="1:10" ht="42" customHeight="1">
      <c r="A11" s="139" t="s">
        <v>419</v>
      </c>
      <c r="B11" s="258">
        <v>300</v>
      </c>
      <c r="C11" s="259" t="s">
        <v>413</v>
      </c>
      <c r="D11" s="259" t="s">
        <v>418</v>
      </c>
      <c r="E11" s="260" t="s">
        <v>420</v>
      </c>
      <c r="F11" s="261" t="s">
        <v>275</v>
      </c>
      <c r="G11" s="188">
        <f>G12+G13+G14</f>
        <v>10941483</v>
      </c>
      <c r="H11" s="188">
        <f>H12+H13+H14</f>
        <v>0</v>
      </c>
      <c r="I11" s="188"/>
      <c r="J11" s="188">
        <f t="shared" si="0"/>
        <v>10941483</v>
      </c>
    </row>
    <row r="12" spans="1:10" ht="73.5" customHeight="1">
      <c r="A12" s="202" t="s">
        <v>417</v>
      </c>
      <c r="B12" s="258">
        <v>300</v>
      </c>
      <c r="C12" s="259" t="s">
        <v>413</v>
      </c>
      <c r="D12" s="259" t="s">
        <v>418</v>
      </c>
      <c r="E12" s="260" t="s">
        <v>420</v>
      </c>
      <c r="F12" s="259">
        <v>100</v>
      </c>
      <c r="G12" s="213">
        <v>10558062</v>
      </c>
      <c r="H12" s="262"/>
      <c r="I12" s="213"/>
      <c r="J12" s="188">
        <f t="shared" si="0"/>
        <v>10558062</v>
      </c>
    </row>
    <row r="13" spans="1:10" ht="24" customHeight="1">
      <c r="A13" s="202" t="s">
        <v>421</v>
      </c>
      <c r="B13" s="258">
        <v>300</v>
      </c>
      <c r="C13" s="259" t="s">
        <v>413</v>
      </c>
      <c r="D13" s="259" t="s">
        <v>418</v>
      </c>
      <c r="E13" s="260" t="s">
        <v>420</v>
      </c>
      <c r="F13" s="259">
        <v>200</v>
      </c>
      <c r="G13" s="213">
        <v>381421</v>
      </c>
      <c r="H13" s="263"/>
      <c r="I13" s="213"/>
      <c r="J13" s="188">
        <f t="shared" si="0"/>
        <v>381421</v>
      </c>
    </row>
    <row r="14" spans="1:10" ht="18" customHeight="1">
      <c r="A14" s="139" t="s">
        <v>422</v>
      </c>
      <c r="B14" s="258">
        <v>300</v>
      </c>
      <c r="C14" s="259" t="s">
        <v>413</v>
      </c>
      <c r="D14" s="259" t="s">
        <v>418</v>
      </c>
      <c r="E14" s="260" t="s">
        <v>420</v>
      </c>
      <c r="F14" s="259">
        <v>800</v>
      </c>
      <c r="G14" s="213">
        <v>2000</v>
      </c>
      <c r="H14" s="262"/>
      <c r="I14" s="213"/>
      <c r="J14" s="188">
        <f t="shared" si="0"/>
        <v>2000</v>
      </c>
    </row>
    <row r="15" spans="1:10" ht="17.25" customHeight="1">
      <c r="A15" s="264" t="s">
        <v>8</v>
      </c>
      <c r="B15" s="265">
        <v>300</v>
      </c>
      <c r="C15" s="243" t="s">
        <v>413</v>
      </c>
      <c r="D15" s="266">
        <v>11</v>
      </c>
      <c r="E15" s="245"/>
      <c r="F15" s="267"/>
      <c r="G15" s="247">
        <f>G16</f>
        <v>100000</v>
      </c>
      <c r="H15" s="247">
        <f>H16</f>
        <v>0</v>
      </c>
      <c r="I15" s="247"/>
      <c r="J15" s="256">
        <f t="shared" si="0"/>
        <v>100000</v>
      </c>
    </row>
    <row r="16" spans="1:10" ht="52.5" customHeight="1">
      <c r="A16" s="268" t="s">
        <v>391</v>
      </c>
      <c r="B16" s="269">
        <v>300</v>
      </c>
      <c r="C16" s="270" t="s">
        <v>413</v>
      </c>
      <c r="D16" s="259">
        <v>11</v>
      </c>
      <c r="E16" s="271">
        <v>4000020120</v>
      </c>
      <c r="F16" s="272"/>
      <c r="G16" s="213">
        <f>G17</f>
        <v>100000</v>
      </c>
      <c r="H16" s="213">
        <f>H17</f>
        <v>0</v>
      </c>
      <c r="I16" s="213"/>
      <c r="J16" s="188">
        <f t="shared" si="0"/>
        <v>100000</v>
      </c>
    </row>
    <row r="17" spans="1:10" ht="14.25" customHeight="1">
      <c r="A17" s="139" t="s">
        <v>422</v>
      </c>
      <c r="B17" s="269">
        <v>300</v>
      </c>
      <c r="C17" s="270" t="s">
        <v>413</v>
      </c>
      <c r="D17" s="259">
        <v>11</v>
      </c>
      <c r="E17" s="271">
        <v>4000020120</v>
      </c>
      <c r="F17" s="259">
        <v>800</v>
      </c>
      <c r="G17" s="213">
        <v>100000</v>
      </c>
      <c r="H17" s="188"/>
      <c r="I17" s="213"/>
      <c r="J17" s="188">
        <f t="shared" si="0"/>
        <v>100000</v>
      </c>
    </row>
    <row r="18" spans="1:10" ht="13.5" customHeight="1">
      <c r="A18" s="254" t="s">
        <v>9</v>
      </c>
      <c r="B18" s="242">
        <v>300</v>
      </c>
      <c r="C18" s="243" t="s">
        <v>413</v>
      </c>
      <c r="D18" s="243" t="s">
        <v>423</v>
      </c>
      <c r="E18" s="245" t="s">
        <v>275</v>
      </c>
      <c r="F18" s="255" t="s">
        <v>275</v>
      </c>
      <c r="G18" s="256">
        <f>G19+G22+G24+G27+G29+G35+G37+G39</f>
        <v>14818680.2</v>
      </c>
      <c r="H18" s="256">
        <f>H19+H22+H24+H27+H29+H35+H37+H39</f>
        <v>0</v>
      </c>
      <c r="I18" s="256">
        <f>I19+I22+I24+I27+I29+I35+I37+I39</f>
        <v>7150.09</v>
      </c>
      <c r="J18" s="256">
        <f t="shared" si="0"/>
        <v>14825830.29</v>
      </c>
    </row>
    <row r="19" spans="1:10" ht="42" customHeight="1">
      <c r="A19" s="139" t="s">
        <v>424</v>
      </c>
      <c r="B19" s="273">
        <v>300</v>
      </c>
      <c r="C19" s="270" t="s">
        <v>413</v>
      </c>
      <c r="D19" s="270" t="s">
        <v>423</v>
      </c>
      <c r="E19" s="271" t="s">
        <v>425</v>
      </c>
      <c r="F19" s="261"/>
      <c r="G19" s="274">
        <f>G20+G21</f>
        <v>200000</v>
      </c>
      <c r="H19" s="274">
        <f>H20+H21</f>
        <v>0</v>
      </c>
      <c r="I19" s="274"/>
      <c r="J19" s="282">
        <f t="shared" si="0"/>
        <v>200000</v>
      </c>
    </row>
    <row r="20" spans="1:10" ht="32.25" customHeight="1">
      <c r="A20" s="202" t="s">
        <v>421</v>
      </c>
      <c r="B20" s="273">
        <v>300</v>
      </c>
      <c r="C20" s="270" t="s">
        <v>413</v>
      </c>
      <c r="D20" s="270" t="s">
        <v>423</v>
      </c>
      <c r="E20" s="271" t="s">
        <v>425</v>
      </c>
      <c r="F20" s="259">
        <v>200</v>
      </c>
      <c r="G20" s="434">
        <v>138856.16</v>
      </c>
      <c r="H20" s="213"/>
      <c r="I20" s="213"/>
      <c r="J20" s="188">
        <f t="shared" si="0"/>
        <v>138856.16</v>
      </c>
    </row>
    <row r="21" spans="1:10" ht="18" customHeight="1">
      <c r="A21" s="139" t="s">
        <v>422</v>
      </c>
      <c r="B21" s="273">
        <v>300</v>
      </c>
      <c r="C21" s="270" t="s">
        <v>413</v>
      </c>
      <c r="D21" s="270" t="s">
        <v>423</v>
      </c>
      <c r="E21" s="271" t="s">
        <v>425</v>
      </c>
      <c r="F21" s="259">
        <v>800</v>
      </c>
      <c r="G21" s="434">
        <v>61143.84</v>
      </c>
      <c r="H21" s="188"/>
      <c r="I21" s="178"/>
      <c r="J21" s="188">
        <f t="shared" si="0"/>
        <v>61143.84</v>
      </c>
    </row>
    <row r="22" spans="1:10" ht="36.75" customHeight="1">
      <c r="A22" s="139" t="s">
        <v>393</v>
      </c>
      <c r="B22" s="273">
        <v>300</v>
      </c>
      <c r="C22" s="270" t="s">
        <v>413</v>
      </c>
      <c r="D22" s="270" t="s">
        <v>423</v>
      </c>
      <c r="E22" s="271">
        <v>4000020140</v>
      </c>
      <c r="F22" s="275"/>
      <c r="G22" s="274">
        <f>G23</f>
        <v>10000</v>
      </c>
      <c r="H22" s="274">
        <f>H23</f>
        <v>0</v>
      </c>
      <c r="I22" s="274"/>
      <c r="J22" s="282">
        <f t="shared" si="0"/>
        <v>10000</v>
      </c>
    </row>
    <row r="23" spans="1:10" ht="24.75" customHeight="1">
      <c r="A23" s="202" t="s">
        <v>421</v>
      </c>
      <c r="B23" s="273">
        <v>300</v>
      </c>
      <c r="C23" s="270" t="s">
        <v>413</v>
      </c>
      <c r="D23" s="270" t="s">
        <v>423</v>
      </c>
      <c r="E23" s="271">
        <v>4000020140</v>
      </c>
      <c r="F23" s="259">
        <v>200</v>
      </c>
      <c r="G23" s="178">
        <v>10000</v>
      </c>
      <c r="H23" s="188"/>
      <c r="I23" s="178"/>
      <c r="J23" s="188">
        <f t="shared" si="0"/>
        <v>10000</v>
      </c>
    </row>
    <row r="24" spans="1:10" ht="36.75" customHeight="1">
      <c r="A24" s="131" t="s">
        <v>426</v>
      </c>
      <c r="B24" s="273">
        <v>300</v>
      </c>
      <c r="C24" s="270" t="s">
        <v>413</v>
      </c>
      <c r="D24" s="270" t="s">
        <v>423</v>
      </c>
      <c r="E24" s="276" t="s">
        <v>285</v>
      </c>
      <c r="F24" s="259"/>
      <c r="G24" s="274">
        <f>G25+G26</f>
        <v>96210</v>
      </c>
      <c r="H24" s="274">
        <f>H25+H26</f>
        <v>0</v>
      </c>
      <c r="I24" s="274"/>
      <c r="J24" s="282">
        <f t="shared" si="0"/>
        <v>96210</v>
      </c>
    </row>
    <row r="25" spans="1:10" s="278" customFormat="1" ht="27.75" customHeight="1">
      <c r="A25" s="268" t="s">
        <v>421</v>
      </c>
      <c r="B25" s="273">
        <v>300</v>
      </c>
      <c r="C25" s="270" t="s">
        <v>413</v>
      </c>
      <c r="D25" s="270" t="s">
        <v>423</v>
      </c>
      <c r="E25" s="276" t="s">
        <v>285</v>
      </c>
      <c r="F25" s="259">
        <v>200</v>
      </c>
      <c r="G25" s="178">
        <v>7000</v>
      </c>
      <c r="H25" s="277"/>
      <c r="I25" s="188"/>
      <c r="J25" s="188">
        <f t="shared" si="0"/>
        <v>7000</v>
      </c>
    </row>
    <row r="26" spans="1:10" s="278" customFormat="1" ht="27.75" customHeight="1">
      <c r="A26" s="268" t="s">
        <v>427</v>
      </c>
      <c r="B26" s="273">
        <v>300</v>
      </c>
      <c r="C26" s="270" t="s">
        <v>413</v>
      </c>
      <c r="D26" s="270" t="s">
        <v>423</v>
      </c>
      <c r="E26" s="276" t="s">
        <v>285</v>
      </c>
      <c r="F26" s="259">
        <v>300</v>
      </c>
      <c r="G26" s="178">
        <v>89210</v>
      </c>
      <c r="H26" s="277"/>
      <c r="I26" s="188"/>
      <c r="J26" s="188">
        <f t="shared" si="0"/>
        <v>89210</v>
      </c>
    </row>
    <row r="27" spans="1:10" ht="50.25" customHeight="1">
      <c r="A27" s="268" t="s">
        <v>291</v>
      </c>
      <c r="B27" s="273">
        <v>300</v>
      </c>
      <c r="C27" s="270" t="s">
        <v>413</v>
      </c>
      <c r="D27" s="270" t="s">
        <v>423</v>
      </c>
      <c r="E27" s="276" t="s">
        <v>292</v>
      </c>
      <c r="F27" s="259"/>
      <c r="G27" s="274">
        <f>G28</f>
        <v>12168462</v>
      </c>
      <c r="H27" s="274">
        <f>H28</f>
        <v>0</v>
      </c>
      <c r="I27" s="274"/>
      <c r="J27" s="282">
        <f t="shared" si="0"/>
        <v>12168462</v>
      </c>
    </row>
    <row r="28" spans="1:10" ht="26.25" customHeight="1">
      <c r="A28" s="268" t="s">
        <v>421</v>
      </c>
      <c r="B28" s="273">
        <v>300</v>
      </c>
      <c r="C28" s="270" t="s">
        <v>413</v>
      </c>
      <c r="D28" s="270" t="s">
        <v>423</v>
      </c>
      <c r="E28" s="276" t="s">
        <v>292</v>
      </c>
      <c r="F28" s="259">
        <v>200</v>
      </c>
      <c r="G28" s="178">
        <v>12168462</v>
      </c>
      <c r="H28" s="277"/>
      <c r="I28" s="178"/>
      <c r="J28" s="188">
        <f t="shared" si="0"/>
        <v>12168462</v>
      </c>
    </row>
    <row r="29" spans="1:10" ht="29.25" customHeight="1">
      <c r="A29" s="139" t="s">
        <v>296</v>
      </c>
      <c r="B29" s="273">
        <v>300</v>
      </c>
      <c r="C29" s="270" t="s">
        <v>413</v>
      </c>
      <c r="D29" s="270" t="s">
        <v>423</v>
      </c>
      <c r="E29" s="276" t="s">
        <v>297</v>
      </c>
      <c r="F29" s="279"/>
      <c r="G29" s="274">
        <f>G30</f>
        <v>477592.7</v>
      </c>
      <c r="H29" s="274">
        <f>H30</f>
        <v>0</v>
      </c>
      <c r="I29" s="274"/>
      <c r="J29" s="282">
        <f t="shared" si="0"/>
        <v>477592.7</v>
      </c>
    </row>
    <row r="30" spans="1:10" s="278" customFormat="1" ht="25.5" customHeight="1">
      <c r="A30" s="268" t="s">
        <v>421</v>
      </c>
      <c r="B30" s="273">
        <v>300</v>
      </c>
      <c r="C30" s="270" t="s">
        <v>413</v>
      </c>
      <c r="D30" s="270" t="s">
        <v>423</v>
      </c>
      <c r="E30" s="276" t="s">
        <v>297</v>
      </c>
      <c r="F30" s="259">
        <v>200</v>
      </c>
      <c r="G30" s="213">
        <f>G31+G32+G33+G34</f>
        <v>477592.7</v>
      </c>
      <c r="H30" s="213">
        <f>H31+H32+H33+H34</f>
        <v>0</v>
      </c>
      <c r="I30" s="213"/>
      <c r="J30" s="188">
        <f t="shared" si="0"/>
        <v>477592.7</v>
      </c>
    </row>
    <row r="31" spans="1:10" s="278" customFormat="1" ht="28.5" customHeight="1">
      <c r="A31" s="139" t="s">
        <v>428</v>
      </c>
      <c r="B31" s="273"/>
      <c r="C31" s="270" t="s">
        <v>413</v>
      </c>
      <c r="D31" s="270" t="s">
        <v>423</v>
      </c>
      <c r="E31" s="276" t="s">
        <v>305</v>
      </c>
      <c r="F31" s="259">
        <v>200</v>
      </c>
      <c r="G31" s="213">
        <v>8000</v>
      </c>
      <c r="H31" s="188"/>
      <c r="I31" s="213"/>
      <c r="J31" s="188">
        <f t="shared" si="0"/>
        <v>8000</v>
      </c>
    </row>
    <row r="32" spans="1:10" s="278" customFormat="1" ht="26.25" customHeight="1">
      <c r="A32" s="139" t="s">
        <v>429</v>
      </c>
      <c r="B32" s="273"/>
      <c r="C32" s="270" t="s">
        <v>413</v>
      </c>
      <c r="D32" s="270" t="s">
        <v>423</v>
      </c>
      <c r="E32" s="276" t="s">
        <v>301</v>
      </c>
      <c r="F32" s="259">
        <v>200</v>
      </c>
      <c r="G32" s="213">
        <v>90000</v>
      </c>
      <c r="H32" s="188"/>
      <c r="I32" s="213"/>
      <c r="J32" s="188">
        <f t="shared" si="0"/>
        <v>90000</v>
      </c>
    </row>
    <row r="33" spans="1:10" s="278" customFormat="1" ht="27" customHeight="1">
      <c r="A33" s="139" t="s">
        <v>430</v>
      </c>
      <c r="B33" s="273"/>
      <c r="C33" s="270" t="s">
        <v>413</v>
      </c>
      <c r="D33" s="270" t="s">
        <v>423</v>
      </c>
      <c r="E33" s="276" t="s">
        <v>303</v>
      </c>
      <c r="F33" s="259">
        <v>200</v>
      </c>
      <c r="G33" s="213">
        <v>20000</v>
      </c>
      <c r="H33" s="188"/>
      <c r="I33" s="213"/>
      <c r="J33" s="188">
        <f t="shared" si="0"/>
        <v>20000</v>
      </c>
    </row>
    <row r="34" spans="1:10" s="278" customFormat="1" ht="42" customHeight="1">
      <c r="A34" s="139" t="s">
        <v>298</v>
      </c>
      <c r="B34" s="273"/>
      <c r="C34" s="270" t="s">
        <v>413</v>
      </c>
      <c r="D34" s="270" t="s">
        <v>423</v>
      </c>
      <c r="E34" s="276" t="s">
        <v>299</v>
      </c>
      <c r="F34" s="259">
        <v>200</v>
      </c>
      <c r="G34" s="213">
        <v>359592.7</v>
      </c>
      <c r="H34" s="188"/>
      <c r="I34" s="213"/>
      <c r="J34" s="188">
        <f t="shared" si="0"/>
        <v>359592.7</v>
      </c>
    </row>
    <row r="35" spans="1:10" s="278" customFormat="1" ht="26.25" customHeight="1">
      <c r="A35" s="280" t="s">
        <v>431</v>
      </c>
      <c r="B35" s="273">
        <v>300</v>
      </c>
      <c r="C35" s="270" t="s">
        <v>413</v>
      </c>
      <c r="D35" s="270" t="s">
        <v>423</v>
      </c>
      <c r="E35" s="276" t="s">
        <v>432</v>
      </c>
      <c r="F35" s="259"/>
      <c r="G35" s="274">
        <f>G36</f>
        <v>28452</v>
      </c>
      <c r="H35" s="274">
        <f>H36</f>
        <v>0</v>
      </c>
      <c r="I35" s="274"/>
      <c r="J35" s="282">
        <f t="shared" si="0"/>
        <v>28452</v>
      </c>
    </row>
    <row r="36" spans="1:10" s="278" customFormat="1" ht="26.25" customHeight="1">
      <c r="A36" s="139" t="s">
        <v>422</v>
      </c>
      <c r="B36" s="273">
        <v>300</v>
      </c>
      <c r="C36" s="270" t="s">
        <v>413</v>
      </c>
      <c r="D36" s="270" t="s">
        <v>423</v>
      </c>
      <c r="E36" s="276" t="s">
        <v>432</v>
      </c>
      <c r="F36" s="259">
        <v>800</v>
      </c>
      <c r="G36" s="213">
        <v>28452</v>
      </c>
      <c r="H36" s="188"/>
      <c r="I36" s="213"/>
      <c r="J36" s="188">
        <f t="shared" si="0"/>
        <v>28452</v>
      </c>
    </row>
    <row r="37" spans="1:10" s="278" customFormat="1" ht="36.75" customHeight="1">
      <c r="A37" s="139" t="s">
        <v>401</v>
      </c>
      <c r="B37" s="273">
        <v>300</v>
      </c>
      <c r="C37" s="270" t="s">
        <v>413</v>
      </c>
      <c r="D37" s="270" t="s">
        <v>423</v>
      </c>
      <c r="E37" s="276" t="s">
        <v>433</v>
      </c>
      <c r="F37" s="281"/>
      <c r="G37" s="274">
        <f>G38</f>
        <v>1834963.5</v>
      </c>
      <c r="H37" s="274">
        <f>H38</f>
        <v>0</v>
      </c>
      <c r="I37" s="274">
        <f>I38</f>
        <v>7150.09</v>
      </c>
      <c r="J37" s="282">
        <f t="shared" si="0"/>
        <v>1842113.59</v>
      </c>
    </row>
    <row r="38" spans="1:10" s="278" customFormat="1" ht="26.25" customHeight="1">
      <c r="A38" s="139" t="s">
        <v>422</v>
      </c>
      <c r="B38" s="273">
        <v>300</v>
      </c>
      <c r="C38" s="270" t="s">
        <v>413</v>
      </c>
      <c r="D38" s="270" t="s">
        <v>423</v>
      </c>
      <c r="E38" s="276" t="s">
        <v>433</v>
      </c>
      <c r="F38" s="259">
        <v>800</v>
      </c>
      <c r="G38" s="213">
        <v>1834963.5</v>
      </c>
      <c r="H38" s="188"/>
      <c r="I38" s="213">
        <v>7150.09</v>
      </c>
      <c r="J38" s="188">
        <f t="shared" si="0"/>
        <v>1842113.59</v>
      </c>
    </row>
    <row r="39" spans="1:10" s="278" customFormat="1" ht="17.25" customHeight="1">
      <c r="A39" s="139" t="s">
        <v>383</v>
      </c>
      <c r="B39" s="273">
        <v>300</v>
      </c>
      <c r="C39" s="270" t="s">
        <v>413</v>
      </c>
      <c r="D39" s="270" t="s">
        <v>423</v>
      </c>
      <c r="E39" s="276" t="s">
        <v>434</v>
      </c>
      <c r="F39" s="259"/>
      <c r="G39" s="274">
        <f>G40</f>
        <v>3000</v>
      </c>
      <c r="H39" s="282"/>
      <c r="I39" s="274"/>
      <c r="J39" s="282">
        <f t="shared" si="0"/>
        <v>3000</v>
      </c>
    </row>
    <row r="40" spans="1:10" s="278" customFormat="1" ht="32.25" customHeight="1">
      <c r="A40" s="268" t="s">
        <v>421</v>
      </c>
      <c r="B40" s="273">
        <v>300</v>
      </c>
      <c r="C40" s="270" t="s">
        <v>413</v>
      </c>
      <c r="D40" s="270" t="s">
        <v>423</v>
      </c>
      <c r="E40" s="276" t="s">
        <v>434</v>
      </c>
      <c r="F40" s="259">
        <v>200</v>
      </c>
      <c r="G40" s="213">
        <v>3000</v>
      </c>
      <c r="H40" s="188"/>
      <c r="I40" s="213"/>
      <c r="J40" s="188">
        <f t="shared" si="0"/>
        <v>3000</v>
      </c>
    </row>
    <row r="41" spans="1:10" ht="63" customHeight="1">
      <c r="A41" s="233" t="s">
        <v>64</v>
      </c>
      <c r="B41" s="234">
        <v>300</v>
      </c>
      <c r="C41" s="235" t="s">
        <v>435</v>
      </c>
      <c r="D41" s="236" t="s">
        <v>275</v>
      </c>
      <c r="E41" s="237"/>
      <c r="F41" s="238"/>
      <c r="G41" s="239">
        <f>G42</f>
        <v>429040</v>
      </c>
      <c r="H41" s="239">
        <f>H42</f>
        <v>0</v>
      </c>
      <c r="I41" s="239"/>
      <c r="J41" s="239">
        <f t="shared" si="0"/>
        <v>429040</v>
      </c>
    </row>
    <row r="42" spans="1:10" ht="52.5" customHeight="1">
      <c r="A42" s="254" t="s">
        <v>259</v>
      </c>
      <c r="B42" s="242">
        <v>300</v>
      </c>
      <c r="C42" s="243" t="s">
        <v>435</v>
      </c>
      <c r="D42" s="243">
        <v>10</v>
      </c>
      <c r="E42" s="283"/>
      <c r="F42" s="284"/>
      <c r="G42" s="247">
        <f>G43+G45</f>
        <v>429040</v>
      </c>
      <c r="H42" s="247">
        <f>H43+H45</f>
        <v>0</v>
      </c>
      <c r="I42" s="247"/>
      <c r="J42" s="256">
        <f t="shared" si="0"/>
        <v>429040</v>
      </c>
    </row>
    <row r="43" spans="1:10" ht="37.5" customHeight="1">
      <c r="A43" s="268" t="s">
        <v>311</v>
      </c>
      <c r="B43" s="273">
        <v>300</v>
      </c>
      <c r="C43" s="270" t="s">
        <v>435</v>
      </c>
      <c r="D43" s="270">
        <v>10</v>
      </c>
      <c r="E43" s="276" t="s">
        <v>436</v>
      </c>
      <c r="F43" s="285"/>
      <c r="G43" s="274">
        <f>G44</f>
        <v>277000</v>
      </c>
      <c r="H43" s="274">
        <f>H44</f>
        <v>0</v>
      </c>
      <c r="I43" s="274"/>
      <c r="J43" s="282">
        <f t="shared" si="0"/>
        <v>277000</v>
      </c>
    </row>
    <row r="44" spans="1:10" ht="26.25" customHeight="1">
      <c r="A44" s="268" t="s">
        <v>421</v>
      </c>
      <c r="B44" s="273">
        <v>300</v>
      </c>
      <c r="C44" s="270" t="s">
        <v>435</v>
      </c>
      <c r="D44" s="270">
        <v>10</v>
      </c>
      <c r="E44" s="276" t="s">
        <v>436</v>
      </c>
      <c r="F44" s="259">
        <v>200</v>
      </c>
      <c r="G44" s="178">
        <v>277000</v>
      </c>
      <c r="H44" s="277"/>
      <c r="I44" s="178"/>
      <c r="J44" s="188">
        <f t="shared" si="0"/>
        <v>277000</v>
      </c>
    </row>
    <row r="45" spans="1:10" ht="39" customHeight="1">
      <c r="A45" s="268" t="s">
        <v>314</v>
      </c>
      <c r="B45" s="273">
        <v>300</v>
      </c>
      <c r="C45" s="270" t="s">
        <v>435</v>
      </c>
      <c r="D45" s="270">
        <v>10</v>
      </c>
      <c r="E45" s="276" t="s">
        <v>315</v>
      </c>
      <c r="F45" s="261"/>
      <c r="G45" s="274">
        <f>G46</f>
        <v>152040</v>
      </c>
      <c r="H45" s="274">
        <f>H46</f>
        <v>0</v>
      </c>
      <c r="I45" s="274"/>
      <c r="J45" s="282">
        <f t="shared" si="0"/>
        <v>152040</v>
      </c>
    </row>
    <row r="46" spans="1:10" s="159" customFormat="1" ht="27" customHeight="1">
      <c r="A46" s="268" t="s">
        <v>421</v>
      </c>
      <c r="B46" s="273">
        <v>300</v>
      </c>
      <c r="C46" s="270" t="s">
        <v>435</v>
      </c>
      <c r="D46" s="270">
        <v>10</v>
      </c>
      <c r="E46" s="276" t="s">
        <v>315</v>
      </c>
      <c r="F46" s="259">
        <v>200</v>
      </c>
      <c r="G46" s="178">
        <v>152040</v>
      </c>
      <c r="H46" s="277"/>
      <c r="I46" s="213"/>
      <c r="J46" s="188">
        <f t="shared" si="0"/>
        <v>152040</v>
      </c>
    </row>
    <row r="47" spans="1:10" s="288" customFormat="1" ht="30" customHeight="1">
      <c r="A47" s="233" t="s">
        <v>83</v>
      </c>
      <c r="B47" s="286">
        <v>300</v>
      </c>
      <c r="C47" s="287" t="s">
        <v>418</v>
      </c>
      <c r="D47" s="287"/>
      <c r="E47" s="237"/>
      <c r="F47" s="236"/>
      <c r="G47" s="239">
        <f>G48+G51+G66</f>
        <v>54076519.75</v>
      </c>
      <c r="H47" s="239">
        <f>H48+H51+H66</f>
        <v>0</v>
      </c>
      <c r="I47" s="239">
        <f>I48+I51+I66</f>
        <v>840903</v>
      </c>
      <c r="J47" s="239">
        <f t="shared" si="0"/>
        <v>54917422.75</v>
      </c>
    </row>
    <row r="48" spans="1:10" s="290" customFormat="1" ht="18" customHeight="1">
      <c r="A48" s="241" t="s">
        <v>437</v>
      </c>
      <c r="B48" s="289">
        <v>300</v>
      </c>
      <c r="C48" s="244" t="s">
        <v>418</v>
      </c>
      <c r="D48" s="244" t="s">
        <v>438</v>
      </c>
      <c r="E48" s="245"/>
      <c r="F48" s="267"/>
      <c r="G48" s="247">
        <f>G49</f>
        <v>100000</v>
      </c>
      <c r="H48" s="247">
        <f>H49</f>
        <v>0</v>
      </c>
      <c r="I48" s="247"/>
      <c r="J48" s="256">
        <f t="shared" si="0"/>
        <v>100000</v>
      </c>
    </row>
    <row r="49" spans="1:10" s="290" customFormat="1" ht="40.5" customHeight="1">
      <c r="A49" s="291" t="s">
        <v>439</v>
      </c>
      <c r="B49" s="252">
        <v>300</v>
      </c>
      <c r="C49" s="292" t="s">
        <v>418</v>
      </c>
      <c r="D49" s="292" t="s">
        <v>438</v>
      </c>
      <c r="E49" s="276" t="s">
        <v>399</v>
      </c>
      <c r="F49" s="293"/>
      <c r="G49" s="213">
        <f>G50</f>
        <v>100000</v>
      </c>
      <c r="H49" s="213">
        <f>H50</f>
        <v>0</v>
      </c>
      <c r="I49" s="213"/>
      <c r="J49" s="188">
        <f t="shared" si="0"/>
        <v>100000</v>
      </c>
    </row>
    <row r="50" spans="1:10" s="290" customFormat="1" ht="27" customHeight="1">
      <c r="A50" s="268" t="s">
        <v>421</v>
      </c>
      <c r="B50" s="252">
        <v>300</v>
      </c>
      <c r="C50" s="292" t="s">
        <v>418</v>
      </c>
      <c r="D50" s="292" t="s">
        <v>438</v>
      </c>
      <c r="E50" s="276" t="s">
        <v>399</v>
      </c>
      <c r="F50" s="212">
        <v>200</v>
      </c>
      <c r="G50" s="213">
        <v>100000</v>
      </c>
      <c r="H50" s="294"/>
      <c r="I50" s="213"/>
      <c r="J50" s="188">
        <f t="shared" si="0"/>
        <v>100000</v>
      </c>
    </row>
    <row r="51" spans="1:10" s="295" customFormat="1" ht="21.75" customHeight="1">
      <c r="A51" s="264" t="s">
        <v>440</v>
      </c>
      <c r="B51" s="242">
        <v>300</v>
      </c>
      <c r="C51" s="243" t="s">
        <v>418</v>
      </c>
      <c r="D51" s="243" t="s">
        <v>441</v>
      </c>
      <c r="E51" s="245"/>
      <c r="F51" s="255"/>
      <c r="G51" s="247">
        <f>G53</f>
        <v>53506519.75</v>
      </c>
      <c r="H51" s="247">
        <f>H53</f>
        <v>0</v>
      </c>
      <c r="I51" s="247">
        <f>I53</f>
        <v>840903</v>
      </c>
      <c r="J51" s="256">
        <f t="shared" si="0"/>
        <v>54347422.75</v>
      </c>
    </row>
    <row r="52" spans="1:10" ht="52.5" customHeight="1">
      <c r="A52" s="268" t="s">
        <v>442</v>
      </c>
      <c r="B52" s="258">
        <v>300</v>
      </c>
      <c r="C52" s="270" t="s">
        <v>418</v>
      </c>
      <c r="D52" s="270" t="s">
        <v>441</v>
      </c>
      <c r="E52" s="276" t="s">
        <v>320</v>
      </c>
      <c r="F52" s="261"/>
      <c r="G52" s="213">
        <f aca="true" t="shared" si="1" ref="G52:I53">G53</f>
        <v>53506519.75</v>
      </c>
      <c r="H52" s="213">
        <f t="shared" si="1"/>
        <v>0</v>
      </c>
      <c r="I52" s="213">
        <f t="shared" si="1"/>
        <v>840903</v>
      </c>
      <c r="J52" s="188">
        <f t="shared" si="0"/>
        <v>54347422.75</v>
      </c>
    </row>
    <row r="53" spans="1:11" ht="27" customHeight="1">
      <c r="A53" s="202" t="s">
        <v>443</v>
      </c>
      <c r="B53" s="258">
        <v>300</v>
      </c>
      <c r="C53" s="270" t="s">
        <v>418</v>
      </c>
      <c r="D53" s="270" t="s">
        <v>441</v>
      </c>
      <c r="E53" s="276" t="s">
        <v>320</v>
      </c>
      <c r="F53" s="259">
        <v>200</v>
      </c>
      <c r="G53" s="213">
        <f t="shared" si="1"/>
        <v>53506519.75</v>
      </c>
      <c r="H53" s="213">
        <f t="shared" si="1"/>
        <v>0</v>
      </c>
      <c r="I53" s="213">
        <f t="shared" si="1"/>
        <v>840903</v>
      </c>
      <c r="J53" s="188">
        <f t="shared" si="0"/>
        <v>54347422.75</v>
      </c>
      <c r="K53" s="299"/>
    </row>
    <row r="54" spans="1:10" ht="24" customHeight="1">
      <c r="A54" s="296" t="s">
        <v>444</v>
      </c>
      <c r="B54" s="258"/>
      <c r="C54" s="270"/>
      <c r="D54" s="270"/>
      <c r="E54" s="297"/>
      <c r="F54" s="259"/>
      <c r="G54" s="178">
        <f>G56+G58+G60+G63</f>
        <v>53506519.75</v>
      </c>
      <c r="H54" s="178">
        <f>H56+H58+H60+H63</f>
        <v>0</v>
      </c>
      <c r="I54" s="178">
        <f>I56+I58+I60+I63</f>
        <v>840903</v>
      </c>
      <c r="J54" s="178">
        <f>J56+J58+J60+J63</f>
        <v>54347422.75</v>
      </c>
    </row>
    <row r="55" spans="1:13" ht="18" customHeight="1">
      <c r="A55" s="139" t="s">
        <v>445</v>
      </c>
      <c r="B55" s="258">
        <v>300</v>
      </c>
      <c r="C55" s="270" t="s">
        <v>418</v>
      </c>
      <c r="D55" s="270" t="s">
        <v>441</v>
      </c>
      <c r="E55" s="276" t="s">
        <v>322</v>
      </c>
      <c r="F55" s="227"/>
      <c r="G55" s="178">
        <f>G56</f>
        <v>12384000</v>
      </c>
      <c r="H55" s="277"/>
      <c r="I55" s="188"/>
      <c r="J55" s="188">
        <f t="shared" si="0"/>
        <v>12384000</v>
      </c>
      <c r="K55" s="382"/>
      <c r="L55" s="299"/>
      <c r="M55" s="299"/>
    </row>
    <row r="56" spans="1:12" ht="29.25" customHeight="1">
      <c r="A56" s="202" t="s">
        <v>443</v>
      </c>
      <c r="B56" s="258">
        <v>300</v>
      </c>
      <c r="C56" s="270" t="s">
        <v>418</v>
      </c>
      <c r="D56" s="270" t="s">
        <v>441</v>
      </c>
      <c r="E56" s="276" t="s">
        <v>322</v>
      </c>
      <c r="F56" s="259">
        <v>200</v>
      </c>
      <c r="G56" s="274">
        <v>12384000</v>
      </c>
      <c r="H56" s="282"/>
      <c r="I56" s="282"/>
      <c r="J56" s="282">
        <f t="shared" si="0"/>
        <v>12384000</v>
      </c>
      <c r="K56" s="382"/>
      <c r="L56" s="299"/>
    </row>
    <row r="57" spans="1:11" ht="18" customHeight="1">
      <c r="A57" s="139" t="s">
        <v>323</v>
      </c>
      <c r="B57" s="258">
        <v>300</v>
      </c>
      <c r="C57" s="270" t="s">
        <v>418</v>
      </c>
      <c r="D57" s="270" t="s">
        <v>441</v>
      </c>
      <c r="E57" s="276" t="s">
        <v>324</v>
      </c>
      <c r="F57" s="259"/>
      <c r="G57" s="178">
        <f>G58</f>
        <v>1828000</v>
      </c>
      <c r="H57" s="178">
        <f>H58</f>
        <v>0</v>
      </c>
      <c r="I57" s="178">
        <f>I58</f>
        <v>840903</v>
      </c>
      <c r="J57" s="188">
        <f t="shared" si="0"/>
        <v>2668903</v>
      </c>
      <c r="K57" s="382"/>
    </row>
    <row r="58" spans="1:10" ht="28.5" customHeight="1">
      <c r="A58" s="202" t="s">
        <v>443</v>
      </c>
      <c r="B58" s="258">
        <v>300</v>
      </c>
      <c r="C58" s="270" t="s">
        <v>418</v>
      </c>
      <c r="D58" s="270" t="s">
        <v>441</v>
      </c>
      <c r="E58" s="276" t="s">
        <v>324</v>
      </c>
      <c r="F58" s="259">
        <v>200</v>
      </c>
      <c r="G58" s="274">
        <v>1828000</v>
      </c>
      <c r="H58" s="282"/>
      <c r="I58" s="282">
        <v>840903</v>
      </c>
      <c r="J58" s="282">
        <f t="shared" si="0"/>
        <v>2668903</v>
      </c>
    </row>
    <row r="59" spans="1:13" ht="88.5" customHeight="1">
      <c r="A59" s="202" t="s">
        <v>497</v>
      </c>
      <c r="B59" s="258">
        <v>300</v>
      </c>
      <c r="C59" s="270" t="s">
        <v>418</v>
      </c>
      <c r="D59" s="270" t="s">
        <v>441</v>
      </c>
      <c r="E59" s="276" t="s">
        <v>496</v>
      </c>
      <c r="F59" s="259"/>
      <c r="G59" s="213">
        <f>G60</f>
        <v>11953064.06</v>
      </c>
      <c r="H59" s="188"/>
      <c r="I59" s="188"/>
      <c r="J59" s="188">
        <f t="shared" si="0"/>
        <v>11953064.06</v>
      </c>
      <c r="L59" s="299"/>
      <c r="M59" s="299"/>
    </row>
    <row r="60" spans="1:10" ht="31.5" customHeight="1">
      <c r="A60" s="202" t="s">
        <v>443</v>
      </c>
      <c r="B60" s="258">
        <v>300</v>
      </c>
      <c r="C60" s="270" t="s">
        <v>418</v>
      </c>
      <c r="D60" s="270" t="s">
        <v>441</v>
      </c>
      <c r="E60" s="276" t="s">
        <v>496</v>
      </c>
      <c r="F60" s="259">
        <v>200</v>
      </c>
      <c r="G60" s="274">
        <f>G61+G62</f>
        <v>11953064.06</v>
      </c>
      <c r="H60" s="282"/>
      <c r="I60" s="282"/>
      <c r="J60" s="282">
        <f t="shared" si="0"/>
        <v>11953064.06</v>
      </c>
    </row>
    <row r="61" spans="1:10" ht="16.5" customHeight="1">
      <c r="A61" s="376" t="s">
        <v>476</v>
      </c>
      <c r="B61" s="258">
        <v>300</v>
      </c>
      <c r="C61" s="270" t="s">
        <v>418</v>
      </c>
      <c r="D61" s="270" t="s">
        <v>441</v>
      </c>
      <c r="E61" s="276"/>
      <c r="F61" s="259"/>
      <c r="G61" s="391">
        <v>11833533.41</v>
      </c>
      <c r="H61" s="277"/>
      <c r="I61" s="188"/>
      <c r="J61" s="188">
        <f t="shared" si="0"/>
        <v>11833533.41</v>
      </c>
    </row>
    <row r="62" spans="1:10" ht="16.5" customHeight="1">
      <c r="A62" s="376" t="s">
        <v>477</v>
      </c>
      <c r="B62" s="258">
        <v>300</v>
      </c>
      <c r="C62" s="270" t="s">
        <v>418</v>
      </c>
      <c r="D62" s="270" t="s">
        <v>441</v>
      </c>
      <c r="E62" s="276"/>
      <c r="F62" s="259"/>
      <c r="G62" s="391">
        <v>119530.65</v>
      </c>
      <c r="H62" s="277"/>
      <c r="I62" s="188"/>
      <c r="J62" s="188">
        <f t="shared" si="0"/>
        <v>119530.65</v>
      </c>
    </row>
    <row r="63" spans="1:10" ht="66" customHeight="1">
      <c r="A63" s="131" t="s">
        <v>551</v>
      </c>
      <c r="B63" s="258">
        <v>300</v>
      </c>
      <c r="C63" s="270" t="s">
        <v>418</v>
      </c>
      <c r="D63" s="270" t="s">
        <v>441</v>
      </c>
      <c r="E63" s="276" t="s">
        <v>550</v>
      </c>
      <c r="F63" s="259">
        <v>200</v>
      </c>
      <c r="G63" s="274">
        <f>G64+G65</f>
        <v>27341455.689999998</v>
      </c>
      <c r="H63" s="282"/>
      <c r="I63" s="282"/>
      <c r="J63" s="282">
        <f t="shared" si="0"/>
        <v>27341455.689999998</v>
      </c>
    </row>
    <row r="64" spans="1:10" ht="15.75" customHeight="1">
      <c r="A64" s="376" t="s">
        <v>476</v>
      </c>
      <c r="B64" s="258">
        <v>300</v>
      </c>
      <c r="C64" s="270" t="s">
        <v>418</v>
      </c>
      <c r="D64" s="270" t="s">
        <v>441</v>
      </c>
      <c r="E64" s="276"/>
      <c r="F64" s="259"/>
      <c r="G64" s="391">
        <v>25974382.9</v>
      </c>
      <c r="H64" s="277"/>
      <c r="I64" s="188"/>
      <c r="J64" s="188">
        <f t="shared" si="0"/>
        <v>25974382.9</v>
      </c>
    </row>
    <row r="65" spans="1:10" ht="15.75" customHeight="1">
      <c r="A65" s="376" t="s">
        <v>477</v>
      </c>
      <c r="B65" s="258">
        <v>300</v>
      </c>
      <c r="C65" s="270" t="s">
        <v>418</v>
      </c>
      <c r="D65" s="270" t="s">
        <v>441</v>
      </c>
      <c r="E65" s="276"/>
      <c r="F65" s="259"/>
      <c r="G65" s="391">
        <v>1367072.79</v>
      </c>
      <c r="H65" s="277"/>
      <c r="I65" s="188"/>
      <c r="J65" s="188">
        <f t="shared" si="0"/>
        <v>1367072.79</v>
      </c>
    </row>
    <row r="66" spans="1:10" ht="25.5" customHeight="1">
      <c r="A66" s="264" t="s">
        <v>84</v>
      </c>
      <c r="B66" s="242">
        <v>300</v>
      </c>
      <c r="C66" s="243" t="s">
        <v>418</v>
      </c>
      <c r="D66" s="243" t="s">
        <v>446</v>
      </c>
      <c r="E66" s="283"/>
      <c r="F66" s="284"/>
      <c r="G66" s="247">
        <f aca="true" t="shared" si="2" ref="G66:H68">G67</f>
        <v>470000</v>
      </c>
      <c r="H66" s="247">
        <f t="shared" si="2"/>
        <v>0</v>
      </c>
      <c r="I66" s="247"/>
      <c r="J66" s="256">
        <f t="shared" si="0"/>
        <v>470000</v>
      </c>
    </row>
    <row r="67" spans="1:10" ht="24" customHeight="1">
      <c r="A67" s="300" t="s">
        <v>328</v>
      </c>
      <c r="B67" s="273">
        <v>300</v>
      </c>
      <c r="C67" s="270" t="s">
        <v>418</v>
      </c>
      <c r="D67" s="270" t="s">
        <v>446</v>
      </c>
      <c r="E67" s="276" t="s">
        <v>330</v>
      </c>
      <c r="F67" s="285"/>
      <c r="G67" s="274">
        <f t="shared" si="2"/>
        <v>470000</v>
      </c>
      <c r="H67" s="274">
        <f t="shared" si="2"/>
        <v>0</v>
      </c>
      <c r="I67" s="274"/>
      <c r="J67" s="282">
        <f t="shared" si="0"/>
        <v>470000</v>
      </c>
    </row>
    <row r="68" spans="1:10" ht="24" customHeight="1">
      <c r="A68" s="202" t="s">
        <v>421</v>
      </c>
      <c r="B68" s="273">
        <v>300</v>
      </c>
      <c r="C68" s="270">
        <v>4</v>
      </c>
      <c r="D68" s="270">
        <v>12</v>
      </c>
      <c r="E68" s="276" t="s">
        <v>330</v>
      </c>
      <c r="F68" s="259">
        <v>200</v>
      </c>
      <c r="G68" s="178">
        <f t="shared" si="2"/>
        <v>470000</v>
      </c>
      <c r="H68" s="178">
        <f t="shared" si="2"/>
        <v>0</v>
      </c>
      <c r="I68" s="178"/>
      <c r="J68" s="188">
        <f t="shared" si="0"/>
        <v>470000</v>
      </c>
    </row>
    <row r="69" spans="1:10" ht="27.75" customHeight="1">
      <c r="A69" s="73" t="s">
        <v>112</v>
      </c>
      <c r="B69" s="273"/>
      <c r="C69" s="270"/>
      <c r="D69" s="270"/>
      <c r="E69" s="297"/>
      <c r="F69" s="259"/>
      <c r="G69" s="178">
        <v>470000</v>
      </c>
      <c r="H69" s="277"/>
      <c r="I69" s="178"/>
      <c r="J69" s="188">
        <f t="shared" si="0"/>
        <v>470000</v>
      </c>
    </row>
    <row r="70" spans="1:10" s="304" customFormat="1" ht="32.25" customHeight="1">
      <c r="A70" s="301" t="s">
        <v>13</v>
      </c>
      <c r="B70" s="234">
        <v>300</v>
      </c>
      <c r="C70" s="235" t="s">
        <v>438</v>
      </c>
      <c r="D70" s="236" t="s">
        <v>275</v>
      </c>
      <c r="E70" s="302"/>
      <c r="F70" s="303"/>
      <c r="G70" s="239">
        <f>G71+G81+G89+G111</f>
        <v>66045518.45999999</v>
      </c>
      <c r="H70" s="239">
        <f>H71+H81+H89+H111</f>
        <v>0</v>
      </c>
      <c r="I70" s="239">
        <f>I71+I81+I89+I111</f>
        <v>140925.87</v>
      </c>
      <c r="J70" s="239">
        <f aca="true" t="shared" si="3" ref="J70:J133">G70+I70</f>
        <v>66186444.32999999</v>
      </c>
    </row>
    <row r="71" spans="1:10" ht="18" customHeight="1">
      <c r="A71" s="254" t="s">
        <v>14</v>
      </c>
      <c r="B71" s="242">
        <v>300</v>
      </c>
      <c r="C71" s="243" t="s">
        <v>438</v>
      </c>
      <c r="D71" s="243" t="s">
        <v>413</v>
      </c>
      <c r="E71" s="305"/>
      <c r="F71" s="306"/>
      <c r="G71" s="256">
        <f>G72+G74+G78+G80</f>
        <v>4564300</v>
      </c>
      <c r="H71" s="256">
        <f>H72+H74+H78+H80</f>
        <v>0</v>
      </c>
      <c r="I71" s="256">
        <f>I72+I74+I78+I80</f>
        <v>40000</v>
      </c>
      <c r="J71" s="256">
        <f t="shared" si="3"/>
        <v>4604300</v>
      </c>
    </row>
    <row r="72" spans="1:10" ht="20.25" customHeight="1">
      <c r="A72" s="139" t="s">
        <v>394</v>
      </c>
      <c r="B72" s="273">
        <v>300</v>
      </c>
      <c r="C72" s="270" t="s">
        <v>438</v>
      </c>
      <c r="D72" s="270" t="s">
        <v>413</v>
      </c>
      <c r="E72" s="271">
        <v>4000020150</v>
      </c>
      <c r="F72" s="285"/>
      <c r="G72" s="274">
        <f>G73</f>
        <v>70000</v>
      </c>
      <c r="H72" s="274">
        <f>H73</f>
        <v>0</v>
      </c>
      <c r="I72" s="274"/>
      <c r="J72" s="282">
        <f t="shared" si="3"/>
        <v>70000</v>
      </c>
    </row>
    <row r="73" spans="1:10" ht="27" customHeight="1">
      <c r="A73" s="268" t="s">
        <v>421</v>
      </c>
      <c r="B73" s="273">
        <v>300</v>
      </c>
      <c r="C73" s="270" t="s">
        <v>438</v>
      </c>
      <c r="D73" s="270" t="s">
        <v>413</v>
      </c>
      <c r="E73" s="271">
        <v>4000020150</v>
      </c>
      <c r="F73" s="259">
        <v>200</v>
      </c>
      <c r="G73" s="178">
        <v>70000</v>
      </c>
      <c r="H73" s="188"/>
      <c r="I73" s="178"/>
      <c r="J73" s="188">
        <f t="shared" si="3"/>
        <v>70000</v>
      </c>
    </row>
    <row r="74" spans="1:10" ht="63" customHeight="1">
      <c r="A74" s="268" t="s">
        <v>447</v>
      </c>
      <c r="B74" s="273">
        <v>300</v>
      </c>
      <c r="C74" s="270" t="s">
        <v>438</v>
      </c>
      <c r="D74" s="270" t="s">
        <v>413</v>
      </c>
      <c r="E74" s="276" t="s">
        <v>337</v>
      </c>
      <c r="F74" s="272"/>
      <c r="G74" s="307">
        <f aca="true" t="shared" si="4" ref="G74:I75">G75</f>
        <v>3994300</v>
      </c>
      <c r="H74" s="307">
        <f t="shared" si="4"/>
        <v>0</v>
      </c>
      <c r="I74" s="307">
        <f t="shared" si="4"/>
        <v>40000</v>
      </c>
      <c r="J74" s="282">
        <f t="shared" si="3"/>
        <v>4034300</v>
      </c>
    </row>
    <row r="75" spans="1:10" ht="25.5" customHeight="1">
      <c r="A75" s="202" t="s">
        <v>443</v>
      </c>
      <c r="B75" s="273">
        <v>300</v>
      </c>
      <c r="C75" s="270" t="s">
        <v>438</v>
      </c>
      <c r="D75" s="270" t="s">
        <v>413</v>
      </c>
      <c r="E75" s="276" t="s">
        <v>337</v>
      </c>
      <c r="F75" s="259">
        <v>200</v>
      </c>
      <c r="G75" s="308">
        <f t="shared" si="4"/>
        <v>3994300</v>
      </c>
      <c r="H75" s="308">
        <f t="shared" si="4"/>
        <v>0</v>
      </c>
      <c r="I75" s="308">
        <f t="shared" si="4"/>
        <v>40000</v>
      </c>
      <c r="J75" s="188">
        <f t="shared" si="3"/>
        <v>4034300</v>
      </c>
    </row>
    <row r="76" spans="1:10" ht="25.5" customHeight="1">
      <c r="A76" s="309" t="s">
        <v>444</v>
      </c>
      <c r="B76" s="273"/>
      <c r="C76" s="273"/>
      <c r="D76" s="273"/>
      <c r="E76" s="297"/>
      <c r="F76" s="258"/>
      <c r="G76" s="308">
        <v>3994300</v>
      </c>
      <c r="H76" s="308">
        <f>H77</f>
        <v>0</v>
      </c>
      <c r="I76" s="308">
        <v>40000</v>
      </c>
      <c r="J76" s="188">
        <f t="shared" si="3"/>
        <v>4034300</v>
      </c>
    </row>
    <row r="77" spans="1:10" ht="39" customHeight="1">
      <c r="A77" s="202" t="s">
        <v>448</v>
      </c>
      <c r="B77" s="273">
        <v>300</v>
      </c>
      <c r="C77" s="270" t="s">
        <v>438</v>
      </c>
      <c r="D77" s="270" t="s">
        <v>413</v>
      </c>
      <c r="E77" s="260">
        <v>4000090110</v>
      </c>
      <c r="F77" s="259"/>
      <c r="G77" s="178">
        <f>G78</f>
        <v>460000</v>
      </c>
      <c r="H77" s="178">
        <f>H78</f>
        <v>0</v>
      </c>
      <c r="I77" s="178"/>
      <c r="J77" s="188">
        <f t="shared" si="3"/>
        <v>460000</v>
      </c>
    </row>
    <row r="78" spans="1:10" ht="30" customHeight="1">
      <c r="A78" s="202" t="s">
        <v>443</v>
      </c>
      <c r="B78" s="273">
        <v>300</v>
      </c>
      <c r="C78" s="270" t="s">
        <v>438</v>
      </c>
      <c r="D78" s="270" t="s">
        <v>413</v>
      </c>
      <c r="E78" s="260">
        <v>4000090110</v>
      </c>
      <c r="F78" s="259">
        <v>200</v>
      </c>
      <c r="G78" s="274">
        <v>460000</v>
      </c>
      <c r="H78" s="282"/>
      <c r="I78" s="274"/>
      <c r="J78" s="282">
        <f t="shared" si="3"/>
        <v>460000</v>
      </c>
    </row>
    <row r="79" spans="1:10" ht="69.75" customHeight="1">
      <c r="A79" s="202" t="s">
        <v>402</v>
      </c>
      <c r="B79" s="273">
        <v>300</v>
      </c>
      <c r="C79" s="270" t="s">
        <v>438</v>
      </c>
      <c r="D79" s="270" t="s">
        <v>413</v>
      </c>
      <c r="E79" s="260">
        <v>4000090130</v>
      </c>
      <c r="F79" s="259"/>
      <c r="G79" s="213">
        <f>G80</f>
        <v>40000</v>
      </c>
      <c r="H79" s="213">
        <f>H80</f>
        <v>0</v>
      </c>
      <c r="I79" s="213"/>
      <c r="J79" s="188">
        <f t="shared" si="3"/>
        <v>40000</v>
      </c>
    </row>
    <row r="80" spans="1:10" ht="21.75" customHeight="1">
      <c r="A80" s="139" t="s">
        <v>422</v>
      </c>
      <c r="B80" s="273">
        <v>300</v>
      </c>
      <c r="C80" s="270" t="s">
        <v>438</v>
      </c>
      <c r="D80" s="270" t="s">
        <v>413</v>
      </c>
      <c r="E80" s="260">
        <v>4000090130</v>
      </c>
      <c r="F80" s="259">
        <v>800</v>
      </c>
      <c r="G80" s="274">
        <v>40000</v>
      </c>
      <c r="H80" s="282"/>
      <c r="I80" s="274"/>
      <c r="J80" s="282">
        <f t="shared" si="3"/>
        <v>40000</v>
      </c>
    </row>
    <row r="81" spans="1:10" ht="14.25" customHeight="1">
      <c r="A81" s="254" t="s">
        <v>15</v>
      </c>
      <c r="B81" s="242">
        <v>300</v>
      </c>
      <c r="C81" s="243" t="s">
        <v>438</v>
      </c>
      <c r="D81" s="243" t="s">
        <v>415</v>
      </c>
      <c r="E81" s="305"/>
      <c r="F81" s="284"/>
      <c r="G81" s="256">
        <f>G82+G85</f>
        <v>332683</v>
      </c>
      <c r="H81" s="256">
        <f>H82+H85</f>
        <v>0</v>
      </c>
      <c r="I81" s="256"/>
      <c r="J81" s="256">
        <f t="shared" si="3"/>
        <v>332683</v>
      </c>
    </row>
    <row r="82" spans="1:10" ht="27" customHeight="1">
      <c r="A82" s="131" t="s">
        <v>449</v>
      </c>
      <c r="B82" s="258">
        <v>300</v>
      </c>
      <c r="C82" s="270" t="s">
        <v>438</v>
      </c>
      <c r="D82" s="270" t="s">
        <v>415</v>
      </c>
      <c r="E82" s="310" t="s">
        <v>344</v>
      </c>
      <c r="F82" s="285"/>
      <c r="G82" s="274">
        <f>G83</f>
        <v>280000</v>
      </c>
      <c r="H82" s="311">
        <f>H83</f>
        <v>0</v>
      </c>
      <c r="I82" s="274"/>
      <c r="J82" s="282">
        <f t="shared" si="3"/>
        <v>280000</v>
      </c>
    </row>
    <row r="83" spans="1:10" ht="24" customHeight="1">
      <c r="A83" s="312" t="s">
        <v>443</v>
      </c>
      <c r="B83" s="258">
        <v>300</v>
      </c>
      <c r="C83" s="273" t="s">
        <v>438</v>
      </c>
      <c r="D83" s="273" t="s">
        <v>415</v>
      </c>
      <c r="E83" s="310" t="s">
        <v>344</v>
      </c>
      <c r="F83" s="258">
        <v>200</v>
      </c>
      <c r="G83" s="178">
        <f>G84</f>
        <v>280000</v>
      </c>
      <c r="H83" s="313">
        <f>H84</f>
        <v>0</v>
      </c>
      <c r="I83" s="178"/>
      <c r="J83" s="188">
        <f t="shared" si="3"/>
        <v>280000</v>
      </c>
    </row>
    <row r="84" spans="1:10" ht="24" customHeight="1">
      <c r="A84" s="309" t="s">
        <v>444</v>
      </c>
      <c r="B84" s="258"/>
      <c r="C84" s="273"/>
      <c r="D84" s="273"/>
      <c r="E84" s="314"/>
      <c r="F84" s="258"/>
      <c r="G84" s="178">
        <v>280000</v>
      </c>
      <c r="H84" s="315"/>
      <c r="I84" s="188"/>
      <c r="J84" s="188">
        <f t="shared" si="3"/>
        <v>280000</v>
      </c>
    </row>
    <row r="85" spans="1:10" ht="23.25" customHeight="1">
      <c r="A85" s="131" t="s">
        <v>378</v>
      </c>
      <c r="B85" s="258">
        <v>300</v>
      </c>
      <c r="C85" s="270" t="s">
        <v>438</v>
      </c>
      <c r="D85" s="270" t="s">
        <v>415</v>
      </c>
      <c r="E85" s="316" t="s">
        <v>450</v>
      </c>
      <c r="F85" s="261"/>
      <c r="G85" s="274">
        <v>52683</v>
      </c>
      <c r="H85" s="282"/>
      <c r="I85" s="274"/>
      <c r="J85" s="282">
        <f t="shared" si="3"/>
        <v>52683</v>
      </c>
    </row>
    <row r="86" spans="1:10" ht="25.5" customHeight="1">
      <c r="A86" s="296" t="s">
        <v>444</v>
      </c>
      <c r="B86" s="258"/>
      <c r="C86" s="270"/>
      <c r="D86" s="270"/>
      <c r="E86" s="271"/>
      <c r="F86" s="259"/>
      <c r="G86" s="178">
        <v>52683</v>
      </c>
      <c r="H86" s="277"/>
      <c r="I86" s="178"/>
      <c r="J86" s="188">
        <f t="shared" si="3"/>
        <v>52683</v>
      </c>
    </row>
    <row r="87" spans="1:10" ht="27.75" customHeight="1">
      <c r="A87" s="131" t="s">
        <v>379</v>
      </c>
      <c r="B87" s="258">
        <v>300</v>
      </c>
      <c r="C87" s="270" t="s">
        <v>438</v>
      </c>
      <c r="D87" s="270" t="s">
        <v>415</v>
      </c>
      <c r="E87" s="316" t="s">
        <v>380</v>
      </c>
      <c r="F87" s="261"/>
      <c r="G87" s="317">
        <f>G88</f>
        <v>52683</v>
      </c>
      <c r="H87" s="317">
        <f>H88</f>
        <v>0</v>
      </c>
      <c r="I87" s="317"/>
      <c r="J87" s="188">
        <f t="shared" si="3"/>
        <v>52683</v>
      </c>
    </row>
    <row r="88" spans="1:10" ht="24.75" customHeight="1">
      <c r="A88" s="318" t="s">
        <v>443</v>
      </c>
      <c r="B88" s="319">
        <v>300</v>
      </c>
      <c r="C88" s="320" t="s">
        <v>438</v>
      </c>
      <c r="D88" s="320" t="s">
        <v>415</v>
      </c>
      <c r="E88" s="316" t="s">
        <v>380</v>
      </c>
      <c r="F88" s="321">
        <v>200</v>
      </c>
      <c r="G88" s="317">
        <v>52683</v>
      </c>
      <c r="H88" s="317">
        <f>H86</f>
        <v>0</v>
      </c>
      <c r="I88" s="317"/>
      <c r="J88" s="188">
        <f t="shared" si="3"/>
        <v>52683</v>
      </c>
    </row>
    <row r="89" spans="1:10" ht="15" customHeight="1">
      <c r="A89" s="254" t="s">
        <v>16</v>
      </c>
      <c r="B89" s="242">
        <v>300</v>
      </c>
      <c r="C89" s="243" t="s">
        <v>438</v>
      </c>
      <c r="D89" s="243" t="s">
        <v>435</v>
      </c>
      <c r="E89" s="245"/>
      <c r="F89" s="322"/>
      <c r="G89" s="256">
        <f>G90+G94+G97+G104</f>
        <v>12282616.02</v>
      </c>
      <c r="H89" s="256">
        <f>H90+H94+H97+H104</f>
        <v>0</v>
      </c>
      <c r="I89" s="256">
        <f>I90+I94+I97+I104</f>
        <v>100925.87</v>
      </c>
      <c r="J89" s="256">
        <f t="shared" si="3"/>
        <v>12383541.889999999</v>
      </c>
    </row>
    <row r="90" spans="1:10" ht="15.75" customHeight="1">
      <c r="A90" s="202" t="s">
        <v>350</v>
      </c>
      <c r="B90" s="273">
        <v>300</v>
      </c>
      <c r="C90" s="270" t="s">
        <v>438</v>
      </c>
      <c r="D90" s="270" t="s">
        <v>435</v>
      </c>
      <c r="E90" s="66" t="s">
        <v>351</v>
      </c>
      <c r="F90" s="323"/>
      <c r="G90" s="274">
        <f>G91</f>
        <v>5869784</v>
      </c>
      <c r="H90" s="274">
        <f>H91</f>
        <v>0</v>
      </c>
      <c r="I90" s="274">
        <f>I91</f>
        <v>100925.87</v>
      </c>
      <c r="J90" s="282">
        <f t="shared" si="3"/>
        <v>5970709.87</v>
      </c>
    </row>
    <row r="91" spans="1:10" ht="24.75" customHeight="1">
      <c r="A91" s="202" t="s">
        <v>443</v>
      </c>
      <c r="B91" s="273">
        <v>300</v>
      </c>
      <c r="C91" s="270" t="s">
        <v>438</v>
      </c>
      <c r="D91" s="270" t="s">
        <v>435</v>
      </c>
      <c r="E91" s="66" t="s">
        <v>351</v>
      </c>
      <c r="F91" s="259">
        <v>200</v>
      </c>
      <c r="G91" s="277">
        <f>G92</f>
        <v>5869784</v>
      </c>
      <c r="H91" s="324"/>
      <c r="I91" s="277">
        <f>I92+I93</f>
        <v>100925.87</v>
      </c>
      <c r="J91" s="188">
        <f t="shared" si="3"/>
        <v>5970709.87</v>
      </c>
    </row>
    <row r="92" spans="1:11" ht="24.75" customHeight="1">
      <c r="A92" s="309" t="s">
        <v>444</v>
      </c>
      <c r="B92" s="273"/>
      <c r="C92" s="270"/>
      <c r="D92" s="270"/>
      <c r="E92" s="325"/>
      <c r="F92" s="259"/>
      <c r="G92" s="277">
        <v>5869784</v>
      </c>
      <c r="H92" s="324"/>
      <c r="I92" s="277">
        <v>70000</v>
      </c>
      <c r="J92" s="188">
        <f t="shared" si="3"/>
        <v>5939784</v>
      </c>
      <c r="K92" s="257"/>
    </row>
    <row r="93" spans="1:11" ht="16.5" customHeight="1">
      <c r="A93" s="309" t="s">
        <v>552</v>
      </c>
      <c r="B93" s="273"/>
      <c r="C93" s="270"/>
      <c r="D93" s="270"/>
      <c r="E93" s="325"/>
      <c r="F93" s="259"/>
      <c r="G93" s="277"/>
      <c r="H93" s="324"/>
      <c r="I93" s="277">
        <v>30925.87</v>
      </c>
      <c r="J93" s="188">
        <f t="shared" si="3"/>
        <v>30925.87</v>
      </c>
      <c r="K93" s="257"/>
    </row>
    <row r="94" spans="1:10" ht="24.75" customHeight="1">
      <c r="A94" s="139" t="s">
        <v>352</v>
      </c>
      <c r="B94" s="273">
        <v>300</v>
      </c>
      <c r="C94" s="270" t="s">
        <v>438</v>
      </c>
      <c r="D94" s="270" t="s">
        <v>435</v>
      </c>
      <c r="E94" s="66" t="s">
        <v>353</v>
      </c>
      <c r="F94" s="275"/>
      <c r="G94" s="282">
        <f>G95</f>
        <v>4450000</v>
      </c>
      <c r="H94" s="282">
        <f>H95</f>
        <v>0</v>
      </c>
      <c r="I94" s="282"/>
      <c r="J94" s="282">
        <f t="shared" si="3"/>
        <v>4450000</v>
      </c>
    </row>
    <row r="95" spans="1:10" ht="27" customHeight="1">
      <c r="A95" s="202" t="s">
        <v>421</v>
      </c>
      <c r="B95" s="273">
        <v>300</v>
      </c>
      <c r="C95" s="270" t="s">
        <v>438</v>
      </c>
      <c r="D95" s="270" t="s">
        <v>435</v>
      </c>
      <c r="E95" s="66" t="s">
        <v>353</v>
      </c>
      <c r="F95" s="259">
        <v>200</v>
      </c>
      <c r="G95" s="178">
        <v>4450000</v>
      </c>
      <c r="H95" s="178"/>
      <c r="I95" s="178"/>
      <c r="J95" s="188">
        <f t="shared" si="3"/>
        <v>4450000</v>
      </c>
    </row>
    <row r="96" spans="1:10" ht="24.75" customHeight="1">
      <c r="A96" s="309" t="s">
        <v>444</v>
      </c>
      <c r="B96" s="326"/>
      <c r="C96" s="326"/>
      <c r="D96" s="326"/>
      <c r="E96" s="327"/>
      <c r="F96" s="328"/>
      <c r="G96" s="178">
        <v>4450000</v>
      </c>
      <c r="H96" s="178"/>
      <c r="I96" s="178"/>
      <c r="J96" s="188">
        <f t="shared" si="3"/>
        <v>4450000</v>
      </c>
    </row>
    <row r="97" spans="1:10" ht="76.5" customHeight="1">
      <c r="A97" s="176" t="s">
        <v>545</v>
      </c>
      <c r="B97" s="273">
        <v>300</v>
      </c>
      <c r="C97" s="270" t="s">
        <v>438</v>
      </c>
      <c r="D97" s="270" t="s">
        <v>435</v>
      </c>
      <c r="E97" s="260" t="s">
        <v>546</v>
      </c>
      <c r="F97" s="328"/>
      <c r="G97" s="274">
        <f>G98</f>
        <v>1010452.0199999999</v>
      </c>
      <c r="H97" s="274"/>
      <c r="I97" s="274"/>
      <c r="J97" s="282">
        <f t="shared" si="3"/>
        <v>1010452.0199999999</v>
      </c>
    </row>
    <row r="98" spans="1:10" ht="24.75" customHeight="1">
      <c r="A98" s="202" t="s">
        <v>421</v>
      </c>
      <c r="B98" s="273">
        <v>300</v>
      </c>
      <c r="C98" s="270" t="s">
        <v>438</v>
      </c>
      <c r="D98" s="270" t="s">
        <v>435</v>
      </c>
      <c r="E98" s="260" t="s">
        <v>546</v>
      </c>
      <c r="F98" s="258">
        <v>200</v>
      </c>
      <c r="G98" s="178">
        <f>G99</f>
        <v>1010452.0199999999</v>
      </c>
      <c r="H98" s="178"/>
      <c r="I98" s="178"/>
      <c r="J98" s="188">
        <f t="shared" si="3"/>
        <v>1010452.0199999999</v>
      </c>
    </row>
    <row r="99" spans="1:10" ht="32.25" customHeight="1">
      <c r="A99" s="427" t="s">
        <v>547</v>
      </c>
      <c r="B99" s="326"/>
      <c r="C99" s="326"/>
      <c r="D99" s="326"/>
      <c r="E99" s="327"/>
      <c r="F99" s="328"/>
      <c r="G99" s="178">
        <f>G100+G101+G102+G103</f>
        <v>1010452.0199999999</v>
      </c>
      <c r="H99" s="178"/>
      <c r="I99" s="178"/>
      <c r="J99" s="188">
        <f t="shared" si="3"/>
        <v>1010452.0199999999</v>
      </c>
    </row>
    <row r="100" spans="1:10" ht="14.25" customHeight="1">
      <c r="A100" s="432" t="s">
        <v>542</v>
      </c>
      <c r="B100" s="326"/>
      <c r="C100" s="326"/>
      <c r="D100" s="326"/>
      <c r="E100" s="327"/>
      <c r="F100" s="328"/>
      <c r="G100" s="391">
        <v>858884.21</v>
      </c>
      <c r="H100" s="178"/>
      <c r="I100" s="178"/>
      <c r="J100" s="188">
        <f t="shared" si="3"/>
        <v>858884.21</v>
      </c>
    </row>
    <row r="101" spans="1:10" ht="15" customHeight="1">
      <c r="A101" s="432" t="s">
        <v>543</v>
      </c>
      <c r="B101" s="326"/>
      <c r="C101" s="326"/>
      <c r="D101" s="326"/>
      <c r="E101" s="327"/>
      <c r="F101" s="328"/>
      <c r="G101" s="391">
        <v>90940.68</v>
      </c>
      <c r="H101" s="178"/>
      <c r="I101" s="178"/>
      <c r="J101" s="188">
        <f t="shared" si="3"/>
        <v>90940.68</v>
      </c>
    </row>
    <row r="102" spans="1:10" ht="12" customHeight="1">
      <c r="A102" s="433" t="s">
        <v>536</v>
      </c>
      <c r="B102" s="326"/>
      <c r="C102" s="326"/>
      <c r="D102" s="326"/>
      <c r="E102" s="327"/>
      <c r="F102" s="328"/>
      <c r="G102" s="391">
        <v>10104.53</v>
      </c>
      <c r="H102" s="178"/>
      <c r="I102" s="178"/>
      <c r="J102" s="188">
        <f t="shared" si="3"/>
        <v>10104.53</v>
      </c>
    </row>
    <row r="103" spans="1:10" ht="15" customHeight="1">
      <c r="A103" s="433" t="s">
        <v>544</v>
      </c>
      <c r="B103" s="326"/>
      <c r="C103" s="326"/>
      <c r="D103" s="326"/>
      <c r="E103" s="327"/>
      <c r="F103" s="328"/>
      <c r="G103" s="391">
        <v>50522.6</v>
      </c>
      <c r="H103" s="178"/>
      <c r="I103" s="178"/>
      <c r="J103" s="188">
        <f t="shared" si="3"/>
        <v>50522.6</v>
      </c>
    </row>
    <row r="104" spans="1:10" ht="78" customHeight="1">
      <c r="A104" s="176" t="s">
        <v>549</v>
      </c>
      <c r="B104" s="273">
        <v>300</v>
      </c>
      <c r="C104" s="270" t="s">
        <v>438</v>
      </c>
      <c r="D104" s="270" t="s">
        <v>435</v>
      </c>
      <c r="E104" s="260" t="s">
        <v>548</v>
      </c>
      <c r="F104" s="328"/>
      <c r="G104" s="274">
        <f>G105</f>
        <v>952380</v>
      </c>
      <c r="H104" s="274"/>
      <c r="I104" s="274"/>
      <c r="J104" s="282">
        <f t="shared" si="3"/>
        <v>952380</v>
      </c>
    </row>
    <row r="105" spans="1:10" ht="15" customHeight="1">
      <c r="A105" s="202" t="s">
        <v>421</v>
      </c>
      <c r="B105" s="273">
        <v>300</v>
      </c>
      <c r="C105" s="270" t="s">
        <v>438</v>
      </c>
      <c r="D105" s="270" t="s">
        <v>435</v>
      </c>
      <c r="E105" s="260" t="s">
        <v>548</v>
      </c>
      <c r="F105" s="258">
        <v>200</v>
      </c>
      <c r="G105" s="178">
        <f>G106</f>
        <v>952380</v>
      </c>
      <c r="H105" s="178"/>
      <c r="I105" s="178"/>
      <c r="J105" s="188">
        <f t="shared" si="3"/>
        <v>952380</v>
      </c>
    </row>
    <row r="106" spans="1:10" ht="34.5" customHeight="1">
      <c r="A106" s="427" t="s">
        <v>541</v>
      </c>
      <c r="B106" s="326"/>
      <c r="C106" s="326"/>
      <c r="D106" s="326"/>
      <c r="E106" s="327"/>
      <c r="F106" s="328"/>
      <c r="G106" s="178">
        <f>G107+G108+G109+G110</f>
        <v>952380</v>
      </c>
      <c r="H106" s="178"/>
      <c r="I106" s="178"/>
      <c r="J106" s="188">
        <f t="shared" si="3"/>
        <v>952380</v>
      </c>
    </row>
    <row r="107" spans="1:10" ht="15" customHeight="1">
      <c r="A107" s="432" t="s">
        <v>542</v>
      </c>
      <c r="B107" s="326"/>
      <c r="C107" s="326"/>
      <c r="D107" s="326"/>
      <c r="E107" s="327"/>
      <c r="F107" s="328"/>
      <c r="G107" s="391">
        <v>809523</v>
      </c>
      <c r="H107" s="178"/>
      <c r="I107" s="178"/>
      <c r="J107" s="188">
        <f t="shared" si="3"/>
        <v>809523</v>
      </c>
    </row>
    <row r="108" spans="1:10" ht="15" customHeight="1">
      <c r="A108" s="432" t="s">
        <v>543</v>
      </c>
      <c r="B108" s="326"/>
      <c r="C108" s="326"/>
      <c r="D108" s="326"/>
      <c r="E108" s="327"/>
      <c r="F108" s="328"/>
      <c r="G108" s="391">
        <v>76190.4</v>
      </c>
      <c r="H108" s="178"/>
      <c r="I108" s="178"/>
      <c r="J108" s="188">
        <f t="shared" si="3"/>
        <v>76190.4</v>
      </c>
    </row>
    <row r="109" spans="1:10" ht="15" customHeight="1">
      <c r="A109" s="433" t="s">
        <v>536</v>
      </c>
      <c r="B109" s="326"/>
      <c r="C109" s="326"/>
      <c r="D109" s="326"/>
      <c r="E109" s="327"/>
      <c r="F109" s="328"/>
      <c r="G109" s="391">
        <v>19047.6</v>
      </c>
      <c r="H109" s="178"/>
      <c r="I109" s="178"/>
      <c r="J109" s="188">
        <f t="shared" si="3"/>
        <v>19047.6</v>
      </c>
    </row>
    <row r="110" spans="1:10" ht="15" customHeight="1">
      <c r="A110" s="433" t="s">
        <v>544</v>
      </c>
      <c r="B110" s="326"/>
      <c r="C110" s="326"/>
      <c r="D110" s="326"/>
      <c r="E110" s="327"/>
      <c r="F110" s="328"/>
      <c r="G110" s="391">
        <v>47619</v>
      </c>
      <c r="H110" s="178"/>
      <c r="I110" s="178"/>
      <c r="J110" s="188">
        <f t="shared" si="3"/>
        <v>47619</v>
      </c>
    </row>
    <row r="111" spans="1:10" ht="24.75" customHeight="1">
      <c r="A111" s="254" t="s">
        <v>451</v>
      </c>
      <c r="B111" s="242">
        <v>300</v>
      </c>
      <c r="C111" s="243" t="s">
        <v>438</v>
      </c>
      <c r="D111" s="243" t="s">
        <v>438</v>
      </c>
      <c r="E111" s="245"/>
      <c r="F111" s="284"/>
      <c r="G111" s="256">
        <f>G112+G117</f>
        <v>48865919.44</v>
      </c>
      <c r="H111" s="256">
        <f>H112</f>
        <v>0</v>
      </c>
      <c r="I111" s="256"/>
      <c r="J111" s="256">
        <f t="shared" si="3"/>
        <v>48865919.44</v>
      </c>
    </row>
    <row r="112" spans="1:10" ht="55.5" customHeight="1">
      <c r="A112" s="139" t="s">
        <v>452</v>
      </c>
      <c r="B112" s="273">
        <v>300</v>
      </c>
      <c r="C112" s="270" t="s">
        <v>438</v>
      </c>
      <c r="D112" s="270" t="s">
        <v>438</v>
      </c>
      <c r="E112" s="271" t="s">
        <v>453</v>
      </c>
      <c r="F112" s="285"/>
      <c r="G112" s="274">
        <f>G113</f>
        <v>6581491</v>
      </c>
      <c r="H112" s="274">
        <f>H113</f>
        <v>0</v>
      </c>
      <c r="I112" s="274"/>
      <c r="J112" s="282">
        <f t="shared" si="3"/>
        <v>6581491</v>
      </c>
    </row>
    <row r="113" spans="1:10" ht="26.25" customHeight="1">
      <c r="A113" s="296" t="s">
        <v>444</v>
      </c>
      <c r="B113" s="273"/>
      <c r="C113" s="270"/>
      <c r="D113" s="270"/>
      <c r="E113" s="271"/>
      <c r="F113" s="285"/>
      <c r="G113" s="213">
        <f>G114+G115+G116</f>
        <v>6581491</v>
      </c>
      <c r="H113" s="213">
        <f>H114+H115+H116</f>
        <v>0</v>
      </c>
      <c r="I113" s="213"/>
      <c r="J113" s="188">
        <f t="shared" si="3"/>
        <v>6581491</v>
      </c>
    </row>
    <row r="114" spans="1:10" ht="63.75" customHeight="1">
      <c r="A114" s="202" t="s">
        <v>454</v>
      </c>
      <c r="B114" s="273">
        <v>300</v>
      </c>
      <c r="C114" s="270" t="s">
        <v>438</v>
      </c>
      <c r="D114" s="270" t="s">
        <v>438</v>
      </c>
      <c r="E114" s="271" t="s">
        <v>453</v>
      </c>
      <c r="F114" s="259">
        <v>100</v>
      </c>
      <c r="G114" s="178">
        <v>5828011</v>
      </c>
      <c r="H114" s="315"/>
      <c r="I114" s="178"/>
      <c r="J114" s="188">
        <f t="shared" si="3"/>
        <v>5828011</v>
      </c>
    </row>
    <row r="115" spans="1:10" ht="26.25" customHeight="1">
      <c r="A115" s="202" t="s">
        <v>421</v>
      </c>
      <c r="B115" s="273">
        <v>300</v>
      </c>
      <c r="C115" s="270" t="s">
        <v>438</v>
      </c>
      <c r="D115" s="270" t="s">
        <v>438</v>
      </c>
      <c r="E115" s="271" t="s">
        <v>453</v>
      </c>
      <c r="F115" s="259">
        <v>200</v>
      </c>
      <c r="G115" s="178">
        <v>751358</v>
      </c>
      <c r="H115" s="315"/>
      <c r="I115" s="178"/>
      <c r="J115" s="188">
        <f t="shared" si="3"/>
        <v>751358</v>
      </c>
    </row>
    <row r="116" spans="1:10" ht="15.75" customHeight="1">
      <c r="A116" s="139" t="s">
        <v>422</v>
      </c>
      <c r="B116" s="273">
        <v>300</v>
      </c>
      <c r="C116" s="270" t="s">
        <v>438</v>
      </c>
      <c r="D116" s="270" t="s">
        <v>438</v>
      </c>
      <c r="E116" s="271" t="s">
        <v>453</v>
      </c>
      <c r="F116" s="259">
        <v>800</v>
      </c>
      <c r="G116" s="178">
        <v>2122</v>
      </c>
      <c r="H116" s="315"/>
      <c r="I116" s="178"/>
      <c r="J116" s="188">
        <f t="shared" si="3"/>
        <v>2122</v>
      </c>
    </row>
    <row r="117" spans="1:10" ht="63.75" customHeight="1">
      <c r="A117" s="139" t="s">
        <v>482</v>
      </c>
      <c r="B117" s="273">
        <v>300</v>
      </c>
      <c r="C117" s="270" t="s">
        <v>438</v>
      </c>
      <c r="D117" s="270" t="s">
        <v>438</v>
      </c>
      <c r="E117" s="271" t="s">
        <v>480</v>
      </c>
      <c r="F117" s="259"/>
      <c r="G117" s="274">
        <f>G118</f>
        <v>42284428.44</v>
      </c>
      <c r="H117" s="347"/>
      <c r="I117" s="274"/>
      <c r="J117" s="282">
        <f t="shared" si="3"/>
        <v>42284428.44</v>
      </c>
    </row>
    <row r="118" spans="1:10" ht="45.75" customHeight="1">
      <c r="A118" s="202" t="s">
        <v>481</v>
      </c>
      <c r="B118" s="273">
        <v>300</v>
      </c>
      <c r="C118" s="270" t="s">
        <v>438</v>
      </c>
      <c r="D118" s="270" t="s">
        <v>438</v>
      </c>
      <c r="E118" s="271" t="s">
        <v>480</v>
      </c>
      <c r="F118" s="259">
        <v>400</v>
      </c>
      <c r="G118" s="178">
        <v>42284428.44</v>
      </c>
      <c r="H118" s="315"/>
      <c r="I118" s="178"/>
      <c r="J118" s="188">
        <f t="shared" si="3"/>
        <v>42284428.44</v>
      </c>
    </row>
    <row r="119" spans="1:10" ht="15.75" customHeight="1">
      <c r="A119" s="376" t="s">
        <v>476</v>
      </c>
      <c r="B119" s="273"/>
      <c r="C119" s="270"/>
      <c r="D119" s="270"/>
      <c r="E119" s="271"/>
      <c r="F119" s="259"/>
      <c r="G119" s="298">
        <v>42280200</v>
      </c>
      <c r="H119" s="315"/>
      <c r="I119" s="178"/>
      <c r="J119" s="188">
        <f t="shared" si="3"/>
        <v>42280200</v>
      </c>
    </row>
    <row r="120" spans="1:10" ht="15.75" customHeight="1">
      <c r="A120" s="376" t="s">
        <v>477</v>
      </c>
      <c r="B120" s="273"/>
      <c r="C120" s="270"/>
      <c r="D120" s="270"/>
      <c r="E120" s="271"/>
      <c r="F120" s="259"/>
      <c r="G120" s="298">
        <v>4228.44</v>
      </c>
      <c r="H120" s="315"/>
      <c r="I120" s="178"/>
      <c r="J120" s="188">
        <f t="shared" si="3"/>
        <v>4228.44</v>
      </c>
    </row>
    <row r="121" spans="1:10" s="331" customFormat="1" ht="18.75" customHeight="1">
      <c r="A121" s="301" t="s">
        <v>85</v>
      </c>
      <c r="B121" s="234">
        <v>300</v>
      </c>
      <c r="C121" s="235" t="s">
        <v>455</v>
      </c>
      <c r="D121" s="329"/>
      <c r="E121" s="237" t="s">
        <v>275</v>
      </c>
      <c r="F121" s="238"/>
      <c r="G121" s="330">
        <f aca="true" t="shared" si="5" ref="G121:H124">G122</f>
        <v>24000</v>
      </c>
      <c r="H121" s="330">
        <f t="shared" si="5"/>
        <v>0</v>
      </c>
      <c r="I121" s="330"/>
      <c r="J121" s="239">
        <f t="shared" si="3"/>
        <v>24000</v>
      </c>
    </row>
    <row r="122" spans="1:10" ht="18" customHeight="1">
      <c r="A122" s="332" t="s">
        <v>6</v>
      </c>
      <c r="B122" s="242">
        <v>300</v>
      </c>
      <c r="C122" s="243" t="s">
        <v>455</v>
      </c>
      <c r="D122" s="243" t="s">
        <v>455</v>
      </c>
      <c r="E122" s="245" t="s">
        <v>275</v>
      </c>
      <c r="F122" s="255"/>
      <c r="G122" s="247">
        <f t="shared" si="5"/>
        <v>24000</v>
      </c>
      <c r="H122" s="247">
        <f t="shared" si="5"/>
        <v>0</v>
      </c>
      <c r="I122" s="247"/>
      <c r="J122" s="256">
        <f t="shared" si="3"/>
        <v>24000</v>
      </c>
    </row>
    <row r="123" spans="1:10" ht="39" customHeight="1">
      <c r="A123" s="139" t="s">
        <v>355</v>
      </c>
      <c r="B123" s="258">
        <v>300</v>
      </c>
      <c r="C123" s="259" t="s">
        <v>455</v>
      </c>
      <c r="D123" s="259" t="s">
        <v>455</v>
      </c>
      <c r="E123" s="260">
        <v>1020120100</v>
      </c>
      <c r="F123" s="261"/>
      <c r="G123" s="274">
        <f t="shared" si="5"/>
        <v>24000</v>
      </c>
      <c r="H123" s="274">
        <f t="shared" si="5"/>
        <v>0</v>
      </c>
      <c r="I123" s="274"/>
      <c r="J123" s="282">
        <f t="shared" si="3"/>
        <v>24000</v>
      </c>
    </row>
    <row r="124" spans="1:10" ht="25.5" customHeight="1">
      <c r="A124" s="202" t="s">
        <v>421</v>
      </c>
      <c r="B124" s="258">
        <v>300</v>
      </c>
      <c r="C124" s="259" t="s">
        <v>455</v>
      </c>
      <c r="D124" s="259" t="s">
        <v>455</v>
      </c>
      <c r="E124" s="260">
        <v>1020120100</v>
      </c>
      <c r="F124" s="259">
        <v>200</v>
      </c>
      <c r="G124" s="178">
        <f t="shared" si="5"/>
        <v>24000</v>
      </c>
      <c r="H124" s="178">
        <f t="shared" si="5"/>
        <v>0</v>
      </c>
      <c r="I124" s="178"/>
      <c r="J124" s="188">
        <f t="shared" si="3"/>
        <v>24000</v>
      </c>
    </row>
    <row r="125" spans="1:10" s="278" customFormat="1" ht="14.25" customHeight="1">
      <c r="A125" s="73" t="s">
        <v>116</v>
      </c>
      <c r="B125" s="258"/>
      <c r="C125" s="270"/>
      <c r="D125" s="270"/>
      <c r="E125" s="333"/>
      <c r="F125" s="259"/>
      <c r="G125" s="298">
        <v>24000</v>
      </c>
      <c r="H125" s="277"/>
      <c r="I125" s="298"/>
      <c r="J125" s="188">
        <f t="shared" si="3"/>
        <v>24000</v>
      </c>
    </row>
    <row r="126" spans="1:10" s="331" customFormat="1" ht="20.25" customHeight="1">
      <c r="A126" s="233" t="s">
        <v>86</v>
      </c>
      <c r="B126" s="234">
        <v>300</v>
      </c>
      <c r="C126" s="235" t="s">
        <v>456</v>
      </c>
      <c r="D126" s="236" t="s">
        <v>275</v>
      </c>
      <c r="E126" s="237"/>
      <c r="F126" s="238"/>
      <c r="G126" s="239">
        <f>G128+G132+G136+G138+G140+G144+G146+G152+G156+G160+G162+G148</f>
        <v>24063349.169999998</v>
      </c>
      <c r="H126" s="239">
        <f>H128+H132+H136+H138+H140+H144+H146+H152+H156+H160+H162+H148</f>
        <v>0</v>
      </c>
      <c r="I126" s="239">
        <f>I128+I132+I136+I138+I140+I144+I146+I152+I156+I160+I162+I148</f>
        <v>20000</v>
      </c>
      <c r="J126" s="239">
        <f t="shared" si="3"/>
        <v>24083349.169999998</v>
      </c>
    </row>
    <row r="127" spans="1:10" ht="18" customHeight="1">
      <c r="A127" s="332" t="s">
        <v>87</v>
      </c>
      <c r="B127" s="334">
        <v>300</v>
      </c>
      <c r="C127" s="335" t="s">
        <v>456</v>
      </c>
      <c r="D127" s="335" t="s">
        <v>413</v>
      </c>
      <c r="E127" s="283"/>
      <c r="F127" s="284"/>
      <c r="G127" s="256"/>
      <c r="H127" s="256"/>
      <c r="I127" s="256"/>
      <c r="J127" s="256"/>
    </row>
    <row r="128" spans="1:12" ht="45.75" customHeight="1">
      <c r="A128" s="336" t="s">
        <v>457</v>
      </c>
      <c r="B128" s="337">
        <v>300</v>
      </c>
      <c r="C128" s="338" t="s">
        <v>456</v>
      </c>
      <c r="D128" s="338" t="s">
        <v>413</v>
      </c>
      <c r="E128" s="339" t="s">
        <v>360</v>
      </c>
      <c r="F128" s="340"/>
      <c r="G128" s="274">
        <f>G129+G130+G131</f>
        <v>5321696.8</v>
      </c>
      <c r="H128" s="274">
        <f>H129+H130+H131</f>
        <v>0</v>
      </c>
      <c r="I128" s="274"/>
      <c r="J128" s="282">
        <f t="shared" si="3"/>
        <v>5321696.8</v>
      </c>
      <c r="L128" s="299"/>
    </row>
    <row r="129" spans="1:12" ht="65.25" customHeight="1">
      <c r="A129" s="202" t="s">
        <v>417</v>
      </c>
      <c r="B129" s="258">
        <v>300</v>
      </c>
      <c r="C129" s="270" t="s">
        <v>456</v>
      </c>
      <c r="D129" s="270" t="s">
        <v>413</v>
      </c>
      <c r="E129" s="341" t="s">
        <v>360</v>
      </c>
      <c r="F129" s="259">
        <v>100</v>
      </c>
      <c r="G129" s="178">
        <v>4347839.6</v>
      </c>
      <c r="H129" s="277"/>
      <c r="I129" s="178"/>
      <c r="J129" s="188">
        <f t="shared" si="3"/>
        <v>4347839.6</v>
      </c>
      <c r="L129" s="299"/>
    </row>
    <row r="130" spans="1:10" ht="38.25" customHeight="1">
      <c r="A130" s="202" t="s">
        <v>458</v>
      </c>
      <c r="B130" s="258">
        <v>300</v>
      </c>
      <c r="C130" s="270" t="s">
        <v>456</v>
      </c>
      <c r="D130" s="270" t="s">
        <v>413</v>
      </c>
      <c r="E130" s="341" t="s">
        <v>360</v>
      </c>
      <c r="F130" s="259">
        <v>200</v>
      </c>
      <c r="G130" s="178">
        <v>973857.2</v>
      </c>
      <c r="H130" s="277"/>
      <c r="I130" s="178"/>
      <c r="J130" s="188">
        <f t="shared" si="3"/>
        <v>973857.2</v>
      </c>
    </row>
    <row r="131" spans="1:10" ht="14.25" customHeight="1">
      <c r="A131" s="139" t="s">
        <v>422</v>
      </c>
      <c r="B131" s="258">
        <v>300</v>
      </c>
      <c r="C131" s="270" t="s">
        <v>456</v>
      </c>
      <c r="D131" s="270" t="s">
        <v>413</v>
      </c>
      <c r="E131" s="341" t="s">
        <v>360</v>
      </c>
      <c r="F131" s="259">
        <v>800</v>
      </c>
      <c r="G131" s="263"/>
      <c r="H131" s="262"/>
      <c r="I131" s="262"/>
      <c r="J131" s="188">
        <f t="shared" si="3"/>
        <v>0</v>
      </c>
    </row>
    <row r="132" spans="1:10" ht="42" customHeight="1">
      <c r="A132" s="345" t="s">
        <v>479</v>
      </c>
      <c r="B132" s="337">
        <v>300</v>
      </c>
      <c r="C132" s="338" t="s">
        <v>456</v>
      </c>
      <c r="D132" s="338" t="s">
        <v>413</v>
      </c>
      <c r="E132" s="339" t="s">
        <v>478</v>
      </c>
      <c r="F132" s="340"/>
      <c r="G132" s="274">
        <f>G133</f>
        <v>78947.37</v>
      </c>
      <c r="H132" s="282"/>
      <c r="I132" s="282"/>
      <c r="J132" s="282">
        <f t="shared" si="3"/>
        <v>78947.37</v>
      </c>
    </row>
    <row r="133" spans="1:10" ht="28.5" customHeight="1">
      <c r="A133" s="202" t="s">
        <v>421</v>
      </c>
      <c r="B133" s="258">
        <v>300</v>
      </c>
      <c r="C133" s="270" t="s">
        <v>456</v>
      </c>
      <c r="D133" s="270" t="s">
        <v>413</v>
      </c>
      <c r="E133" s="341" t="s">
        <v>478</v>
      </c>
      <c r="F133" s="259">
        <v>200</v>
      </c>
      <c r="G133" s="213">
        <v>78947.37</v>
      </c>
      <c r="H133" s="262"/>
      <c r="I133" s="262"/>
      <c r="J133" s="188">
        <f t="shared" si="3"/>
        <v>78947.37</v>
      </c>
    </row>
    <row r="134" spans="1:10" ht="14.25" customHeight="1">
      <c r="A134" s="376" t="s">
        <v>476</v>
      </c>
      <c r="B134" s="258">
        <v>300</v>
      </c>
      <c r="C134" s="270" t="s">
        <v>456</v>
      </c>
      <c r="D134" s="270" t="s">
        <v>413</v>
      </c>
      <c r="E134" s="341"/>
      <c r="F134" s="259"/>
      <c r="G134" s="377">
        <v>75000</v>
      </c>
      <c r="H134" s="262"/>
      <c r="I134" s="262"/>
      <c r="J134" s="188">
        <f aca="true" t="shared" si="6" ref="J134:J177">G134+I134</f>
        <v>75000</v>
      </c>
    </row>
    <row r="135" spans="1:10" ht="14.25" customHeight="1">
      <c r="A135" s="376" t="s">
        <v>477</v>
      </c>
      <c r="B135" s="258">
        <v>300</v>
      </c>
      <c r="C135" s="270" t="s">
        <v>456</v>
      </c>
      <c r="D135" s="270" t="s">
        <v>413</v>
      </c>
      <c r="E135" s="341"/>
      <c r="F135" s="259"/>
      <c r="G135" s="377">
        <v>3947.37</v>
      </c>
      <c r="H135" s="262"/>
      <c r="I135" s="262"/>
      <c r="J135" s="188">
        <f t="shared" si="6"/>
        <v>3947.37</v>
      </c>
    </row>
    <row r="136" spans="1:10" ht="67.5" customHeight="1">
      <c r="A136" s="336" t="s">
        <v>485</v>
      </c>
      <c r="B136" s="337">
        <v>300</v>
      </c>
      <c r="C136" s="338" t="s">
        <v>456</v>
      </c>
      <c r="D136" s="338" t="s">
        <v>413</v>
      </c>
      <c r="E136" s="339" t="s">
        <v>483</v>
      </c>
      <c r="F136" s="340"/>
      <c r="G136" s="274">
        <f>G137</f>
        <v>773844.15</v>
      </c>
      <c r="H136" s="347"/>
      <c r="I136" s="347"/>
      <c r="J136" s="282">
        <f t="shared" si="6"/>
        <v>773844.15</v>
      </c>
    </row>
    <row r="137" spans="1:10" ht="64.5" customHeight="1">
      <c r="A137" s="202" t="s">
        <v>417</v>
      </c>
      <c r="B137" s="258">
        <v>300</v>
      </c>
      <c r="C137" s="270" t="s">
        <v>456</v>
      </c>
      <c r="D137" s="270" t="s">
        <v>413</v>
      </c>
      <c r="E137" s="341" t="s">
        <v>483</v>
      </c>
      <c r="F137" s="212">
        <v>100</v>
      </c>
      <c r="G137" s="213">
        <v>773844.15</v>
      </c>
      <c r="H137" s="262"/>
      <c r="I137" s="262"/>
      <c r="J137" s="188">
        <f t="shared" si="6"/>
        <v>773844.15</v>
      </c>
    </row>
    <row r="138" spans="1:10" ht="73.5" customHeight="1">
      <c r="A138" s="336" t="s">
        <v>486</v>
      </c>
      <c r="B138" s="337">
        <v>300</v>
      </c>
      <c r="C138" s="338" t="s">
        <v>456</v>
      </c>
      <c r="D138" s="338" t="s">
        <v>413</v>
      </c>
      <c r="E138" s="339" t="s">
        <v>484</v>
      </c>
      <c r="F138" s="340"/>
      <c r="G138" s="274">
        <f>G139</f>
        <v>40728.74</v>
      </c>
      <c r="H138" s="347"/>
      <c r="I138" s="347"/>
      <c r="J138" s="282">
        <f t="shared" si="6"/>
        <v>40728.74</v>
      </c>
    </row>
    <row r="139" spans="1:10" ht="65.25" customHeight="1">
      <c r="A139" s="202" t="s">
        <v>417</v>
      </c>
      <c r="B139" s="258">
        <v>300</v>
      </c>
      <c r="C139" s="270" t="s">
        <v>456</v>
      </c>
      <c r="D139" s="270" t="s">
        <v>413</v>
      </c>
      <c r="E139" s="341" t="s">
        <v>484</v>
      </c>
      <c r="F139" s="259">
        <v>100</v>
      </c>
      <c r="G139" s="213">
        <v>40728.74</v>
      </c>
      <c r="H139" s="262"/>
      <c r="I139" s="262"/>
      <c r="J139" s="188">
        <f t="shared" si="6"/>
        <v>40728.74</v>
      </c>
    </row>
    <row r="140" spans="1:10" ht="42" customHeight="1">
      <c r="A140" s="336" t="s">
        <v>459</v>
      </c>
      <c r="B140" s="337">
        <v>300</v>
      </c>
      <c r="C140" s="338" t="s">
        <v>456</v>
      </c>
      <c r="D140" s="338" t="s">
        <v>413</v>
      </c>
      <c r="E140" s="339" t="s">
        <v>365</v>
      </c>
      <c r="F140" s="340"/>
      <c r="G140" s="342">
        <f>G141+G142+G143</f>
        <v>5810248.41</v>
      </c>
      <c r="H140" s="342">
        <f>H141+H142+H143</f>
        <v>0</v>
      </c>
      <c r="I140" s="342"/>
      <c r="J140" s="282">
        <f t="shared" si="6"/>
        <v>5810248.41</v>
      </c>
    </row>
    <row r="141" spans="1:10" ht="39" customHeight="1">
      <c r="A141" s="202" t="s">
        <v>417</v>
      </c>
      <c r="B141" s="258">
        <v>300</v>
      </c>
      <c r="C141" s="270" t="s">
        <v>456</v>
      </c>
      <c r="D141" s="270" t="s">
        <v>413</v>
      </c>
      <c r="E141" s="341" t="s">
        <v>365</v>
      </c>
      <c r="F141" s="259">
        <v>100</v>
      </c>
      <c r="G141" s="178">
        <v>4589759.41</v>
      </c>
      <c r="H141" s="315"/>
      <c r="I141" s="178"/>
      <c r="J141" s="188">
        <f t="shared" si="6"/>
        <v>4589759.41</v>
      </c>
    </row>
    <row r="142" spans="1:10" ht="42" customHeight="1">
      <c r="A142" s="202" t="s">
        <v>458</v>
      </c>
      <c r="B142" s="258">
        <v>300</v>
      </c>
      <c r="C142" s="270" t="s">
        <v>456</v>
      </c>
      <c r="D142" s="270" t="s">
        <v>413</v>
      </c>
      <c r="E142" s="341" t="s">
        <v>365</v>
      </c>
      <c r="F142" s="259">
        <v>200</v>
      </c>
      <c r="G142" s="178">
        <v>1193062</v>
      </c>
      <c r="H142" s="315"/>
      <c r="I142" s="188"/>
      <c r="J142" s="188">
        <f t="shared" si="6"/>
        <v>1193062</v>
      </c>
    </row>
    <row r="143" spans="1:10" ht="20.25" customHeight="1">
      <c r="A143" s="139" t="s">
        <v>422</v>
      </c>
      <c r="B143" s="258">
        <v>300</v>
      </c>
      <c r="C143" s="270" t="s">
        <v>456</v>
      </c>
      <c r="D143" s="270" t="s">
        <v>413</v>
      </c>
      <c r="E143" s="341" t="s">
        <v>365</v>
      </c>
      <c r="F143" s="259">
        <v>800</v>
      </c>
      <c r="G143" s="213">
        <v>27427</v>
      </c>
      <c r="H143" s="343"/>
      <c r="I143" s="344"/>
      <c r="J143" s="188">
        <f t="shared" si="6"/>
        <v>27427</v>
      </c>
    </row>
    <row r="144" spans="1:10" ht="70.5" customHeight="1">
      <c r="A144" s="336" t="s">
        <v>485</v>
      </c>
      <c r="B144" s="337">
        <v>300</v>
      </c>
      <c r="C144" s="338" t="s">
        <v>456</v>
      </c>
      <c r="D144" s="338" t="s">
        <v>413</v>
      </c>
      <c r="E144" s="339" t="s">
        <v>487</v>
      </c>
      <c r="F144" s="340"/>
      <c r="G144" s="274">
        <f>G145</f>
        <v>2321532.44</v>
      </c>
      <c r="H144" s="378"/>
      <c r="I144" s="379"/>
      <c r="J144" s="282">
        <f t="shared" si="6"/>
        <v>2321532.44</v>
      </c>
    </row>
    <row r="145" spans="1:10" ht="69.75" customHeight="1">
      <c r="A145" s="202" t="s">
        <v>417</v>
      </c>
      <c r="B145" s="258">
        <v>300</v>
      </c>
      <c r="C145" s="270" t="s">
        <v>456</v>
      </c>
      <c r="D145" s="270" t="s">
        <v>413</v>
      </c>
      <c r="E145" s="341" t="s">
        <v>487</v>
      </c>
      <c r="F145" s="259">
        <v>100</v>
      </c>
      <c r="G145" s="213">
        <v>2321532.44</v>
      </c>
      <c r="H145" s="343"/>
      <c r="I145" s="344"/>
      <c r="J145" s="188">
        <f t="shared" si="6"/>
        <v>2321532.44</v>
      </c>
    </row>
    <row r="146" spans="1:10" ht="69" customHeight="1">
      <c r="A146" s="336" t="s">
        <v>486</v>
      </c>
      <c r="B146" s="337">
        <v>300</v>
      </c>
      <c r="C146" s="338" t="s">
        <v>456</v>
      </c>
      <c r="D146" s="338" t="s">
        <v>413</v>
      </c>
      <c r="E146" s="339" t="s">
        <v>488</v>
      </c>
      <c r="F146" s="340"/>
      <c r="G146" s="274">
        <f>G147</f>
        <v>122186.22</v>
      </c>
      <c r="H146" s="378"/>
      <c r="I146" s="379"/>
      <c r="J146" s="282">
        <f t="shared" si="6"/>
        <v>122186.22</v>
      </c>
    </row>
    <row r="147" spans="1:10" ht="62.25" customHeight="1">
      <c r="A147" s="202" t="s">
        <v>417</v>
      </c>
      <c r="B147" s="258">
        <v>300</v>
      </c>
      <c r="C147" s="270" t="s">
        <v>456</v>
      </c>
      <c r="D147" s="270" t="s">
        <v>413</v>
      </c>
      <c r="E147" s="341" t="s">
        <v>488</v>
      </c>
      <c r="F147" s="259">
        <v>100</v>
      </c>
      <c r="G147" s="213">
        <v>122186.22</v>
      </c>
      <c r="H147" s="343"/>
      <c r="I147" s="344"/>
      <c r="J147" s="188">
        <f t="shared" si="6"/>
        <v>122186.22</v>
      </c>
    </row>
    <row r="148" spans="1:10" ht="43.5" customHeight="1">
      <c r="A148" s="381" t="s">
        <v>492</v>
      </c>
      <c r="B148" s="337">
        <v>300</v>
      </c>
      <c r="C148" s="338" t="s">
        <v>456</v>
      </c>
      <c r="D148" s="338" t="s">
        <v>413</v>
      </c>
      <c r="E148" s="339" t="s">
        <v>491</v>
      </c>
      <c r="F148" s="340"/>
      <c r="G148" s="274">
        <f>G149</f>
        <v>35902</v>
      </c>
      <c r="H148" s="274">
        <f>H149</f>
        <v>0</v>
      </c>
      <c r="I148" s="274"/>
      <c r="J148" s="282">
        <f t="shared" si="6"/>
        <v>35902</v>
      </c>
    </row>
    <row r="149" spans="1:10" ht="26.25" customHeight="1">
      <c r="A149" s="350" t="s">
        <v>421</v>
      </c>
      <c r="B149" s="258">
        <v>300</v>
      </c>
      <c r="C149" s="270" t="s">
        <v>456</v>
      </c>
      <c r="D149" s="270" t="s">
        <v>413</v>
      </c>
      <c r="E149" s="341" t="s">
        <v>491</v>
      </c>
      <c r="F149" s="259">
        <v>200</v>
      </c>
      <c r="G149" s="213">
        <v>35902</v>
      </c>
      <c r="H149" s="343"/>
      <c r="I149" s="213"/>
      <c r="J149" s="188">
        <f t="shared" si="6"/>
        <v>35902</v>
      </c>
    </row>
    <row r="150" spans="1:10" ht="18" customHeight="1">
      <c r="A150" s="376" t="s">
        <v>476</v>
      </c>
      <c r="B150" s="258"/>
      <c r="C150" s="270"/>
      <c r="D150" s="270"/>
      <c r="E150" s="341"/>
      <c r="F150" s="259"/>
      <c r="G150" s="380">
        <v>34106</v>
      </c>
      <c r="H150" s="343"/>
      <c r="I150" s="380"/>
      <c r="J150" s="188">
        <f t="shared" si="6"/>
        <v>34106</v>
      </c>
    </row>
    <row r="151" spans="1:10" ht="16.5" customHeight="1">
      <c r="A151" s="376" t="s">
        <v>477</v>
      </c>
      <c r="B151" s="258"/>
      <c r="C151" s="270"/>
      <c r="D151" s="270"/>
      <c r="E151" s="341"/>
      <c r="F151" s="259"/>
      <c r="G151" s="380">
        <v>1796</v>
      </c>
      <c r="H151" s="343"/>
      <c r="I151" s="380"/>
      <c r="J151" s="188">
        <f t="shared" si="6"/>
        <v>1796</v>
      </c>
    </row>
    <row r="152" spans="1:10" ht="74.25" customHeight="1">
      <c r="A152" s="345" t="s">
        <v>460</v>
      </c>
      <c r="B152" s="337">
        <v>300</v>
      </c>
      <c r="C152" s="338" t="s">
        <v>456</v>
      </c>
      <c r="D152" s="338" t="s">
        <v>413</v>
      </c>
      <c r="E152" s="339" t="s">
        <v>461</v>
      </c>
      <c r="F152" s="346"/>
      <c r="G152" s="282">
        <f>G153</f>
        <v>487600</v>
      </c>
      <c r="H152" s="282">
        <f>H153</f>
        <v>0</v>
      </c>
      <c r="I152" s="282"/>
      <c r="J152" s="282">
        <f t="shared" si="6"/>
        <v>487600</v>
      </c>
    </row>
    <row r="153" spans="1:10" s="240" customFormat="1" ht="18" customHeight="1">
      <c r="A153" s="348" t="s">
        <v>2</v>
      </c>
      <c r="B153" s="252"/>
      <c r="C153" s="250"/>
      <c r="D153" s="250"/>
      <c r="E153" s="341"/>
      <c r="F153" s="349"/>
      <c r="G153" s="188">
        <f>G154+G155</f>
        <v>487600</v>
      </c>
      <c r="H153" s="188">
        <f>H154+H155</f>
        <v>0</v>
      </c>
      <c r="I153" s="188"/>
      <c r="J153" s="188">
        <f t="shared" si="6"/>
        <v>487600</v>
      </c>
    </row>
    <row r="154" spans="1:10" s="240" customFormat="1" ht="72" customHeight="1">
      <c r="A154" s="350" t="s">
        <v>417</v>
      </c>
      <c r="B154" s="252">
        <v>300</v>
      </c>
      <c r="C154" s="250" t="s">
        <v>456</v>
      </c>
      <c r="D154" s="250" t="s">
        <v>413</v>
      </c>
      <c r="E154" s="341" t="s">
        <v>461</v>
      </c>
      <c r="F154" s="212">
        <v>100</v>
      </c>
      <c r="G154" s="213">
        <v>475985.16</v>
      </c>
      <c r="H154" s="188"/>
      <c r="I154" s="213"/>
      <c r="J154" s="188">
        <f t="shared" si="6"/>
        <v>475985.16</v>
      </c>
    </row>
    <row r="155" spans="1:10" s="240" customFormat="1" ht="30" customHeight="1">
      <c r="A155" s="350" t="s">
        <v>421</v>
      </c>
      <c r="B155" s="252">
        <v>300</v>
      </c>
      <c r="C155" s="250" t="s">
        <v>456</v>
      </c>
      <c r="D155" s="250" t="s">
        <v>413</v>
      </c>
      <c r="E155" s="341" t="s">
        <v>461</v>
      </c>
      <c r="F155" s="212">
        <v>200</v>
      </c>
      <c r="G155" s="213">
        <v>11614.84</v>
      </c>
      <c r="H155" s="188"/>
      <c r="I155" s="213"/>
      <c r="J155" s="188">
        <f t="shared" si="6"/>
        <v>11614.84</v>
      </c>
    </row>
    <row r="156" spans="1:12" ht="39.75" customHeight="1">
      <c r="A156" s="336" t="s">
        <v>462</v>
      </c>
      <c r="B156" s="337">
        <v>300</v>
      </c>
      <c r="C156" s="338" t="s">
        <v>456</v>
      </c>
      <c r="D156" s="338" t="s">
        <v>413</v>
      </c>
      <c r="E156" s="339" t="s">
        <v>463</v>
      </c>
      <c r="F156" s="340"/>
      <c r="G156" s="282">
        <f>G157+G158+G159</f>
        <v>6830587.59</v>
      </c>
      <c r="H156" s="282">
        <f>H157+H158+H159</f>
        <v>0</v>
      </c>
      <c r="I156" s="282">
        <f>I157+I158+I159</f>
        <v>20000</v>
      </c>
      <c r="J156" s="282">
        <f t="shared" si="6"/>
        <v>6850587.59</v>
      </c>
      <c r="L156" s="299"/>
    </row>
    <row r="157" spans="1:10" ht="80.25" customHeight="1">
      <c r="A157" s="202" t="s">
        <v>417</v>
      </c>
      <c r="B157" s="258">
        <v>300</v>
      </c>
      <c r="C157" s="270" t="s">
        <v>456</v>
      </c>
      <c r="D157" s="270" t="s">
        <v>413</v>
      </c>
      <c r="E157" s="341" t="s">
        <v>463</v>
      </c>
      <c r="F157" s="259">
        <v>100</v>
      </c>
      <c r="G157" s="178">
        <v>5077387.59</v>
      </c>
      <c r="H157" s="315"/>
      <c r="I157" s="178"/>
      <c r="J157" s="188">
        <f t="shared" si="6"/>
        <v>5077387.59</v>
      </c>
    </row>
    <row r="158" spans="1:10" ht="40.5" customHeight="1">
      <c r="A158" s="202" t="s">
        <v>458</v>
      </c>
      <c r="B158" s="258">
        <v>300</v>
      </c>
      <c r="C158" s="270" t="s">
        <v>456</v>
      </c>
      <c r="D158" s="270" t="s">
        <v>413</v>
      </c>
      <c r="E158" s="341" t="s">
        <v>463</v>
      </c>
      <c r="F158" s="259">
        <v>200</v>
      </c>
      <c r="G158" s="178">
        <v>1751700</v>
      </c>
      <c r="H158" s="315"/>
      <c r="I158" s="188">
        <v>20000</v>
      </c>
      <c r="J158" s="188">
        <f t="shared" si="6"/>
        <v>1771700</v>
      </c>
    </row>
    <row r="159" spans="1:10" ht="18" customHeight="1">
      <c r="A159" s="139" t="s">
        <v>422</v>
      </c>
      <c r="B159" s="258">
        <v>300</v>
      </c>
      <c r="C159" s="270" t="s">
        <v>456</v>
      </c>
      <c r="D159" s="270" t="s">
        <v>413</v>
      </c>
      <c r="E159" s="341" t="s">
        <v>463</v>
      </c>
      <c r="F159" s="259">
        <v>800</v>
      </c>
      <c r="G159" s="351">
        <v>1500</v>
      </c>
      <c r="H159" s="352"/>
      <c r="I159" s="343"/>
      <c r="J159" s="188">
        <f t="shared" si="6"/>
        <v>1500</v>
      </c>
    </row>
    <row r="160" spans="1:10" ht="70.5" customHeight="1">
      <c r="A160" s="336" t="s">
        <v>485</v>
      </c>
      <c r="B160" s="337">
        <v>300</v>
      </c>
      <c r="C160" s="338" t="s">
        <v>456</v>
      </c>
      <c r="D160" s="338" t="s">
        <v>413</v>
      </c>
      <c r="E160" s="339" t="s">
        <v>490</v>
      </c>
      <c r="F160" s="340"/>
      <c r="G160" s="274">
        <f>G161</f>
        <v>2128071.41</v>
      </c>
      <c r="H160" s="378"/>
      <c r="I160" s="378"/>
      <c r="J160" s="282">
        <f t="shared" si="6"/>
        <v>2128071.41</v>
      </c>
    </row>
    <row r="161" spans="1:10" ht="64.5" customHeight="1">
      <c r="A161" s="202" t="s">
        <v>417</v>
      </c>
      <c r="B161" s="258">
        <v>300</v>
      </c>
      <c r="C161" s="270" t="s">
        <v>456</v>
      </c>
      <c r="D161" s="270" t="s">
        <v>413</v>
      </c>
      <c r="E161" s="341" t="s">
        <v>490</v>
      </c>
      <c r="F161" s="259">
        <v>100</v>
      </c>
      <c r="G161" s="178">
        <v>2128071.41</v>
      </c>
      <c r="H161" s="352"/>
      <c r="I161" s="343"/>
      <c r="J161" s="188">
        <f t="shared" si="6"/>
        <v>2128071.41</v>
      </c>
    </row>
    <row r="162" spans="1:10" ht="66" customHeight="1">
      <c r="A162" s="336" t="s">
        <v>486</v>
      </c>
      <c r="B162" s="337">
        <v>300</v>
      </c>
      <c r="C162" s="338" t="s">
        <v>456</v>
      </c>
      <c r="D162" s="338" t="s">
        <v>413</v>
      </c>
      <c r="E162" s="339" t="s">
        <v>489</v>
      </c>
      <c r="F162" s="340"/>
      <c r="G162" s="274">
        <f>G163</f>
        <v>112004.04</v>
      </c>
      <c r="H162" s="378"/>
      <c r="I162" s="378"/>
      <c r="J162" s="282">
        <f t="shared" si="6"/>
        <v>112004.04</v>
      </c>
    </row>
    <row r="163" spans="1:10" ht="63.75" customHeight="1">
      <c r="A163" s="202" t="s">
        <v>417</v>
      </c>
      <c r="B163" s="258">
        <v>300</v>
      </c>
      <c r="C163" s="270" t="s">
        <v>456</v>
      </c>
      <c r="D163" s="270" t="s">
        <v>413</v>
      </c>
      <c r="E163" s="341" t="s">
        <v>489</v>
      </c>
      <c r="F163" s="259">
        <v>100</v>
      </c>
      <c r="G163" s="178">
        <v>112004.04</v>
      </c>
      <c r="H163" s="352"/>
      <c r="I163" s="343"/>
      <c r="J163" s="188">
        <f t="shared" si="6"/>
        <v>112004.04</v>
      </c>
    </row>
    <row r="164" spans="1:10" s="356" customFormat="1" ht="21" customHeight="1">
      <c r="A164" s="233" t="s">
        <v>88</v>
      </c>
      <c r="B164" s="234">
        <v>300</v>
      </c>
      <c r="C164" s="235" t="s">
        <v>464</v>
      </c>
      <c r="D164" s="353" t="s">
        <v>275</v>
      </c>
      <c r="E164" s="354" t="s">
        <v>275</v>
      </c>
      <c r="F164" s="355" t="s">
        <v>275</v>
      </c>
      <c r="G164" s="239">
        <f>G165+G168</f>
        <v>206484</v>
      </c>
      <c r="H164" s="239">
        <f>H165+H168</f>
        <v>0</v>
      </c>
      <c r="I164" s="239"/>
      <c r="J164" s="239">
        <f t="shared" si="6"/>
        <v>206484</v>
      </c>
    </row>
    <row r="165" spans="1:10" ht="15" customHeight="1">
      <c r="A165" s="357" t="s">
        <v>89</v>
      </c>
      <c r="B165" s="334">
        <v>300</v>
      </c>
      <c r="C165" s="335" t="s">
        <v>464</v>
      </c>
      <c r="D165" s="335" t="s">
        <v>413</v>
      </c>
      <c r="E165" s="283" t="s">
        <v>275</v>
      </c>
      <c r="F165" s="284" t="s">
        <v>275</v>
      </c>
      <c r="G165" s="247">
        <f>G166</f>
        <v>144000</v>
      </c>
      <c r="H165" s="247">
        <f>H166</f>
        <v>0</v>
      </c>
      <c r="I165" s="247"/>
      <c r="J165" s="256">
        <f t="shared" si="6"/>
        <v>144000</v>
      </c>
    </row>
    <row r="166" spans="1:10" ht="39.75" customHeight="1">
      <c r="A166" s="139" t="s">
        <v>465</v>
      </c>
      <c r="B166" s="258">
        <v>300</v>
      </c>
      <c r="C166" s="259" t="s">
        <v>464</v>
      </c>
      <c r="D166" s="259" t="s">
        <v>413</v>
      </c>
      <c r="E166" s="271">
        <v>4000090060</v>
      </c>
      <c r="F166" s="285" t="s">
        <v>275</v>
      </c>
      <c r="G166" s="274">
        <f>G167</f>
        <v>144000</v>
      </c>
      <c r="H166" s="274">
        <f>H167</f>
        <v>0</v>
      </c>
      <c r="I166" s="274"/>
      <c r="J166" s="282">
        <f t="shared" si="6"/>
        <v>144000</v>
      </c>
    </row>
    <row r="167" spans="1:10" ht="27" customHeight="1">
      <c r="A167" s="131" t="s">
        <v>427</v>
      </c>
      <c r="B167" s="258">
        <v>300</v>
      </c>
      <c r="C167" s="259" t="s">
        <v>464</v>
      </c>
      <c r="D167" s="259" t="s">
        <v>413</v>
      </c>
      <c r="E167" s="271">
        <v>4000090060</v>
      </c>
      <c r="F167" s="259">
        <v>300</v>
      </c>
      <c r="G167" s="178">
        <v>144000</v>
      </c>
      <c r="H167" s="358"/>
      <c r="I167" s="188"/>
      <c r="J167" s="188">
        <f t="shared" si="6"/>
        <v>144000</v>
      </c>
    </row>
    <row r="168" spans="1:10" ht="14.25" customHeight="1">
      <c r="A168" s="357" t="s">
        <v>90</v>
      </c>
      <c r="B168" s="334">
        <v>300</v>
      </c>
      <c r="C168" s="335" t="s">
        <v>464</v>
      </c>
      <c r="D168" s="335" t="s">
        <v>435</v>
      </c>
      <c r="E168" s="283" t="s">
        <v>275</v>
      </c>
      <c r="F168" s="306" t="s">
        <v>275</v>
      </c>
      <c r="G168" s="256">
        <f>G169+G171</f>
        <v>62484</v>
      </c>
      <c r="H168" s="256">
        <f>H169+H171</f>
        <v>0</v>
      </c>
      <c r="I168" s="256"/>
      <c r="J168" s="256">
        <f t="shared" si="6"/>
        <v>62484</v>
      </c>
    </row>
    <row r="169" spans="1:10" ht="26.25" customHeight="1">
      <c r="A169" s="139" t="s">
        <v>395</v>
      </c>
      <c r="B169" s="273">
        <v>300</v>
      </c>
      <c r="C169" s="270" t="s">
        <v>464</v>
      </c>
      <c r="D169" s="270" t="s">
        <v>435</v>
      </c>
      <c r="E169" s="271">
        <v>4000020170</v>
      </c>
      <c r="F169" s="259"/>
      <c r="G169" s="274">
        <f>G170</f>
        <v>30000</v>
      </c>
      <c r="H169" s="274">
        <f>H170</f>
        <v>0</v>
      </c>
      <c r="I169" s="274"/>
      <c r="J169" s="282">
        <f t="shared" si="6"/>
        <v>30000</v>
      </c>
    </row>
    <row r="170" spans="1:10" ht="27" customHeight="1">
      <c r="A170" s="202" t="s">
        <v>421</v>
      </c>
      <c r="B170" s="273">
        <v>300</v>
      </c>
      <c r="C170" s="270" t="s">
        <v>464</v>
      </c>
      <c r="D170" s="270" t="s">
        <v>435</v>
      </c>
      <c r="E170" s="271">
        <v>4000020170</v>
      </c>
      <c r="F170" s="259">
        <v>200</v>
      </c>
      <c r="G170" s="178">
        <v>30000</v>
      </c>
      <c r="H170" s="358"/>
      <c r="I170" s="178"/>
      <c r="J170" s="188">
        <f t="shared" si="6"/>
        <v>30000</v>
      </c>
    </row>
    <row r="171" spans="1:10" ht="51.75" customHeight="1">
      <c r="A171" s="139" t="s">
        <v>371</v>
      </c>
      <c r="B171" s="258">
        <v>300</v>
      </c>
      <c r="C171" s="259" t="s">
        <v>464</v>
      </c>
      <c r="D171" s="259" t="s">
        <v>435</v>
      </c>
      <c r="E171" s="276" t="s">
        <v>372</v>
      </c>
      <c r="F171" s="259"/>
      <c r="G171" s="274">
        <f>G172</f>
        <v>32484</v>
      </c>
      <c r="H171" s="274">
        <f>H172</f>
        <v>0</v>
      </c>
      <c r="I171" s="274"/>
      <c r="J171" s="282">
        <f t="shared" si="6"/>
        <v>32484</v>
      </c>
    </row>
    <row r="172" spans="1:10" ht="24.75" customHeight="1">
      <c r="A172" s="268" t="s">
        <v>427</v>
      </c>
      <c r="B172" s="258">
        <v>300</v>
      </c>
      <c r="C172" s="259" t="s">
        <v>464</v>
      </c>
      <c r="D172" s="259" t="s">
        <v>435</v>
      </c>
      <c r="E172" s="276" t="s">
        <v>372</v>
      </c>
      <c r="F172" s="259">
        <v>300</v>
      </c>
      <c r="G172" s="178">
        <v>32484</v>
      </c>
      <c r="H172" s="277"/>
      <c r="I172" s="178"/>
      <c r="J172" s="188">
        <f t="shared" si="6"/>
        <v>32484</v>
      </c>
    </row>
    <row r="173" spans="1:10" s="360" customFormat="1" ht="30" customHeight="1">
      <c r="A173" s="233" t="s">
        <v>466</v>
      </c>
      <c r="B173" s="234">
        <v>300</v>
      </c>
      <c r="C173" s="235" t="s">
        <v>467</v>
      </c>
      <c r="D173" s="359"/>
      <c r="E173" s="237"/>
      <c r="F173" s="238"/>
      <c r="G173" s="239">
        <f aca="true" t="shared" si="7" ref="G173:H175">G174</f>
        <v>737220</v>
      </c>
      <c r="H173" s="239">
        <f t="shared" si="7"/>
        <v>0</v>
      </c>
      <c r="I173" s="239"/>
      <c r="J173" s="239">
        <f t="shared" si="6"/>
        <v>737220</v>
      </c>
    </row>
    <row r="174" spans="1:10" ht="19.5" customHeight="1">
      <c r="A174" s="361" t="s">
        <v>113</v>
      </c>
      <c r="B174" s="265">
        <v>300</v>
      </c>
      <c r="C174" s="362">
        <v>11</v>
      </c>
      <c r="D174" s="244" t="s">
        <v>413</v>
      </c>
      <c r="E174" s="363"/>
      <c r="F174" s="364"/>
      <c r="G174" s="256">
        <f t="shared" si="7"/>
        <v>737220</v>
      </c>
      <c r="H174" s="256">
        <f t="shared" si="7"/>
        <v>0</v>
      </c>
      <c r="I174" s="256"/>
      <c r="J174" s="256">
        <f t="shared" si="6"/>
        <v>737220</v>
      </c>
    </row>
    <row r="175" spans="1:10" ht="66.75" customHeight="1">
      <c r="A175" s="131" t="s">
        <v>375</v>
      </c>
      <c r="B175" s="269">
        <v>300</v>
      </c>
      <c r="C175" s="365">
        <v>11</v>
      </c>
      <c r="D175" s="251" t="s">
        <v>413</v>
      </c>
      <c r="E175" s="276" t="s">
        <v>376</v>
      </c>
      <c r="F175" s="285"/>
      <c r="G175" s="274">
        <f t="shared" si="7"/>
        <v>737220</v>
      </c>
      <c r="H175" s="274">
        <f t="shared" si="7"/>
        <v>0</v>
      </c>
      <c r="I175" s="274"/>
      <c r="J175" s="282">
        <f t="shared" si="6"/>
        <v>737220</v>
      </c>
    </row>
    <row r="176" spans="1:10" ht="30" customHeight="1">
      <c r="A176" s="268" t="s">
        <v>468</v>
      </c>
      <c r="B176" s="269">
        <v>300</v>
      </c>
      <c r="C176" s="365">
        <v>11</v>
      </c>
      <c r="D176" s="251" t="s">
        <v>413</v>
      </c>
      <c r="E176" s="276" t="s">
        <v>376</v>
      </c>
      <c r="F176" s="259">
        <v>200</v>
      </c>
      <c r="G176" s="178">
        <v>737220</v>
      </c>
      <c r="H176" s="277"/>
      <c r="I176" s="178"/>
      <c r="J176" s="188">
        <f t="shared" si="6"/>
        <v>737220</v>
      </c>
    </row>
    <row r="177" spans="1:10" ht="14.25">
      <c r="A177" s="366" t="s">
        <v>469</v>
      </c>
      <c r="B177" s="367"/>
      <c r="C177" s="368"/>
      <c r="D177" s="368"/>
      <c r="E177" s="367"/>
      <c r="F177" s="368"/>
      <c r="G177" s="369">
        <f>G6+G41+G47+G70+G121+G126++G164+G173</f>
        <v>172743706.07999998</v>
      </c>
      <c r="H177" s="369">
        <f>H6+H41+H47+H70+H121+H126++H164+H173</f>
        <v>0</v>
      </c>
      <c r="I177" s="369">
        <f>I6+I41+I47+I70+I121+I126++I164+I173</f>
        <v>1008978.96</v>
      </c>
      <c r="J177" s="239">
        <f t="shared" si="6"/>
        <v>173752685.04</v>
      </c>
    </row>
    <row r="178" spans="2:5" ht="15">
      <c r="B178" s="371"/>
      <c r="E178" s="371"/>
    </row>
    <row r="179" ht="15">
      <c r="E179" s="371"/>
    </row>
  </sheetData>
  <sheetProtection/>
  <mergeCells count="9">
    <mergeCell ref="D1:J1"/>
    <mergeCell ref="A2:J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IVAFIN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2023-02-22T09:07:08Z</cp:lastPrinted>
  <dcterms:created xsi:type="dcterms:W3CDTF">2005-02-25T08:58:00Z</dcterms:created>
  <dcterms:modified xsi:type="dcterms:W3CDTF">2023-02-22T09:12:15Z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